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0" i="1"/>
  <c r="J60"/>
  <c r="K60"/>
  <c r="L60"/>
  <c r="M60"/>
  <c r="N60"/>
  <c r="O60"/>
  <c r="AB60"/>
  <c r="AC60"/>
  <c r="AD60"/>
  <c r="F61"/>
  <c r="G61"/>
  <c r="G60" s="1"/>
  <c r="H61"/>
  <c r="J61"/>
  <c r="K61"/>
  <c r="L61"/>
  <c r="M61"/>
  <c r="N61"/>
  <c r="O61"/>
  <c r="P61"/>
  <c r="P60" s="1"/>
  <c r="Q61"/>
  <c r="Q60" s="1"/>
  <c r="R61"/>
  <c r="R60" s="1"/>
  <c r="S61"/>
  <c r="S60" s="1"/>
  <c r="T61"/>
  <c r="T60" s="1"/>
  <c r="U61"/>
  <c r="U60" s="1"/>
  <c r="V61"/>
  <c r="V60" s="1"/>
  <c r="W61"/>
  <c r="W60" s="1"/>
  <c r="X61"/>
  <c r="X60" s="1"/>
  <c r="Y61"/>
  <c r="Z61"/>
  <c r="Z60" s="1"/>
  <c r="AA61"/>
  <c r="AB61"/>
  <c r="AC61"/>
  <c r="AD61"/>
  <c r="E78"/>
  <c r="F78"/>
  <c r="G78"/>
  <c r="H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E74"/>
  <c r="F74"/>
  <c r="G74"/>
  <c r="H74"/>
  <c r="H60" s="1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D67"/>
  <c r="F44"/>
  <c r="G44"/>
  <c r="H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D40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D33"/>
  <c r="AD44"/>
  <c r="E69"/>
  <c r="E70"/>
  <c r="E71"/>
  <c r="E72"/>
  <c r="E73"/>
  <c r="E68"/>
  <c r="Y60" l="1"/>
  <c r="AA60"/>
  <c r="E80"/>
  <c r="E81"/>
  <c r="E79"/>
  <c r="I35" l="1"/>
  <c r="I36"/>
  <c r="I37"/>
  <c r="I38"/>
  <c r="I39"/>
  <c r="I41"/>
  <c r="I42"/>
  <c r="I43"/>
  <c r="I45"/>
  <c r="I46"/>
  <c r="I47"/>
  <c r="I48"/>
  <c r="I49"/>
  <c r="I50"/>
  <c r="I51"/>
  <c r="I52"/>
  <c r="I53"/>
  <c r="I54"/>
  <c r="I55"/>
  <c r="I56"/>
  <c r="I57"/>
  <c r="I58"/>
  <c r="I59"/>
  <c r="I62"/>
  <c r="I63"/>
  <c r="I64"/>
  <c r="I65"/>
  <c r="I66"/>
  <c r="I68"/>
  <c r="I69"/>
  <c r="I70"/>
  <c r="I71"/>
  <c r="I72"/>
  <c r="I73"/>
  <c r="I75"/>
  <c r="I74" s="1"/>
  <c r="I76"/>
  <c r="I77"/>
  <c r="I79"/>
  <c r="I78" s="1"/>
  <c r="I80"/>
  <c r="I81"/>
  <c r="I83"/>
  <c r="I84"/>
  <c r="I85"/>
  <c r="I86"/>
  <c r="I87"/>
  <c r="I88"/>
  <c r="I34"/>
  <c r="P82"/>
  <c r="Q82"/>
  <c r="R82"/>
  <c r="S82"/>
  <c r="T82"/>
  <c r="U82"/>
  <c r="V82"/>
  <c r="W82"/>
  <c r="X82"/>
  <c r="Y82"/>
  <c r="Z82"/>
  <c r="AA82"/>
  <c r="AB82"/>
  <c r="AC82"/>
  <c r="AD82"/>
  <c r="O82"/>
  <c r="V89"/>
  <c r="I44" l="1"/>
  <c r="I61"/>
  <c r="I60" s="1"/>
  <c r="I82"/>
  <c r="D80"/>
  <c r="E76"/>
  <c r="D76" s="1"/>
  <c r="E75"/>
  <c r="D75"/>
  <c r="D74" s="1"/>
  <c r="D69"/>
  <c r="D70"/>
  <c r="D71"/>
  <c r="D68"/>
  <c r="D63"/>
  <c r="D64"/>
  <c r="D65"/>
  <c r="E63"/>
  <c r="E64"/>
  <c r="E65"/>
  <c r="E66"/>
  <c r="E62"/>
  <c r="D62"/>
  <c r="D46"/>
  <c r="D47"/>
  <c r="D48"/>
  <c r="D49"/>
  <c r="D50"/>
  <c r="D51"/>
  <c r="D52"/>
  <c r="D53"/>
  <c r="D44" s="1"/>
  <c r="D54"/>
  <c r="D55"/>
  <c r="D56"/>
  <c r="D57"/>
  <c r="D58"/>
  <c r="D59"/>
  <c r="E46"/>
  <c r="E47"/>
  <c r="E48"/>
  <c r="E49"/>
  <c r="E50"/>
  <c r="E51"/>
  <c r="E52"/>
  <c r="E53"/>
  <c r="E44" s="1"/>
  <c r="E54"/>
  <c r="E55"/>
  <c r="E56"/>
  <c r="E57"/>
  <c r="E58"/>
  <c r="E59"/>
  <c r="E45"/>
  <c r="D45"/>
  <c r="E42"/>
  <c r="E43"/>
  <c r="D42"/>
  <c r="D43"/>
  <c r="D41"/>
  <c r="E41"/>
  <c r="D35"/>
  <c r="D36"/>
  <c r="D37"/>
  <c r="D38"/>
  <c r="D39"/>
  <c r="D34"/>
  <c r="E35"/>
  <c r="E36"/>
  <c r="E37"/>
  <c r="E38"/>
  <c r="E39"/>
  <c r="E34"/>
  <c r="E32"/>
  <c r="E31"/>
  <c r="L13"/>
  <c r="L89" s="1"/>
  <c r="E27"/>
  <c r="E28"/>
  <c r="E26"/>
  <c r="E24"/>
  <c r="E23"/>
  <c r="E21"/>
  <c r="E20"/>
  <c r="E19" s="1"/>
  <c r="E18"/>
  <c r="E16"/>
  <c r="E15"/>
  <c r="T30"/>
  <c r="U30"/>
  <c r="V30"/>
  <c r="W30"/>
  <c r="X30"/>
  <c r="Y30"/>
  <c r="Z30"/>
  <c r="AA30"/>
  <c r="AB30"/>
  <c r="AC30"/>
  <c r="T25"/>
  <c r="U25"/>
  <c r="V25"/>
  <c r="W25"/>
  <c r="X25"/>
  <c r="Y25"/>
  <c r="Z25"/>
  <c r="AA25"/>
  <c r="AB25"/>
  <c r="AC25"/>
  <c r="T22"/>
  <c r="U22"/>
  <c r="V22"/>
  <c r="W22"/>
  <c r="X22"/>
  <c r="Y22"/>
  <c r="Z22"/>
  <c r="AA22"/>
  <c r="AB22"/>
  <c r="AC22"/>
  <c r="T19"/>
  <c r="U19"/>
  <c r="V19"/>
  <c r="W19"/>
  <c r="X19"/>
  <c r="Y19"/>
  <c r="Z19"/>
  <c r="AA19"/>
  <c r="AB19"/>
  <c r="AC19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D30"/>
  <c r="N25"/>
  <c r="O25"/>
  <c r="P25"/>
  <c r="Q25"/>
  <c r="N22"/>
  <c r="O22"/>
  <c r="P22"/>
  <c r="Q22"/>
  <c r="N19"/>
  <c r="O19"/>
  <c r="P19"/>
  <c r="Q19"/>
  <c r="N14"/>
  <c r="O14"/>
  <c r="P14"/>
  <c r="P13" s="1"/>
  <c r="Q14"/>
  <c r="Q13" s="1"/>
  <c r="J82"/>
  <c r="K82"/>
  <c r="L82"/>
  <c r="M82"/>
  <c r="N82"/>
  <c r="N30"/>
  <c r="O30"/>
  <c r="P30"/>
  <c r="Q30"/>
  <c r="J30"/>
  <c r="K30"/>
  <c r="J25"/>
  <c r="K25"/>
  <c r="F22"/>
  <c r="G22"/>
  <c r="H22"/>
  <c r="I22"/>
  <c r="J22"/>
  <c r="K22"/>
  <c r="K17"/>
  <c r="K13" s="1"/>
  <c r="K19"/>
  <c r="J19"/>
  <c r="J17"/>
  <c r="J14"/>
  <c r="J13" s="1"/>
  <c r="E84"/>
  <c r="E85"/>
  <c r="D85" s="1"/>
  <c r="D82" s="1"/>
  <c r="E86"/>
  <c r="E87"/>
  <c r="D79"/>
  <c r="D78" s="1"/>
  <c r="E77"/>
  <c r="F82"/>
  <c r="G82"/>
  <c r="H82"/>
  <c r="F30"/>
  <c r="G30"/>
  <c r="H30"/>
  <c r="I30"/>
  <c r="M30"/>
  <c r="R30"/>
  <c r="S30"/>
  <c r="D30"/>
  <c r="F25"/>
  <c r="G25"/>
  <c r="H25"/>
  <c r="I25"/>
  <c r="M25"/>
  <c r="R25"/>
  <c r="S25"/>
  <c r="AD25"/>
  <c r="D25"/>
  <c r="M22"/>
  <c r="R22"/>
  <c r="S22"/>
  <c r="AD22"/>
  <c r="D22"/>
  <c r="AD19"/>
  <c r="F19"/>
  <c r="G19"/>
  <c r="H19"/>
  <c r="I19"/>
  <c r="M19"/>
  <c r="R19"/>
  <c r="S19"/>
  <c r="D19"/>
  <c r="D13" s="1"/>
  <c r="F14"/>
  <c r="F13" s="1"/>
  <c r="G14"/>
  <c r="G13" s="1"/>
  <c r="H14"/>
  <c r="H13" s="1"/>
  <c r="I14"/>
  <c r="I13" s="1"/>
  <c r="M14"/>
  <c r="M13" s="1"/>
  <c r="R14"/>
  <c r="R13" s="1"/>
  <c r="S14"/>
  <c r="S13" s="1"/>
  <c r="O13" l="1"/>
  <c r="D61"/>
  <c r="D60" s="1"/>
  <c r="D89" s="1"/>
  <c r="E61"/>
  <c r="E60" s="1"/>
  <c r="J89"/>
  <c r="H89"/>
  <c r="N13"/>
  <c r="N89" s="1"/>
  <c r="O89"/>
  <c r="Q89"/>
  <c r="E82"/>
  <c r="M89"/>
  <c r="K89"/>
  <c r="E14"/>
  <c r="P89"/>
  <c r="AC89"/>
  <c r="Y89"/>
  <c r="AA89"/>
  <c r="W89"/>
  <c r="AB89"/>
  <c r="Z89"/>
  <c r="T89"/>
  <c r="X89"/>
  <c r="AD89"/>
  <c r="E30"/>
  <c r="E13" s="1"/>
  <c r="F89"/>
  <c r="S89"/>
  <c r="G89"/>
  <c r="E25"/>
  <c r="E22"/>
  <c r="R89"/>
  <c r="I89" l="1"/>
  <c r="U89"/>
  <c r="E89"/>
</calcChain>
</file>

<file path=xl/sharedStrings.xml><?xml version="1.0" encoding="utf-8"?>
<sst xmlns="http://schemas.openxmlformats.org/spreadsheetml/2006/main" count="267" uniqueCount="205">
  <si>
    <t>Индекс</t>
  </si>
  <si>
    <t>Наименование</t>
  </si>
  <si>
    <t>Объем образовательной программы в академических часах</t>
  </si>
  <si>
    <t>Всего</t>
  </si>
  <si>
    <t>Работа обучающихся во взаимодействии с преподавателем</t>
  </si>
  <si>
    <t>Самостоятельная работа</t>
  </si>
  <si>
    <t>1 курс</t>
  </si>
  <si>
    <t>2 курс</t>
  </si>
  <si>
    <t>3 курс</t>
  </si>
  <si>
    <t>4 курс</t>
  </si>
  <si>
    <t>Занятия по дисциплинам и МДК</t>
  </si>
  <si>
    <t>Практики</t>
  </si>
  <si>
    <t>В том числе</t>
  </si>
  <si>
    <t>1 сем.</t>
  </si>
  <si>
    <t>16 нед</t>
  </si>
  <si>
    <t>2 сем.</t>
  </si>
  <si>
    <t>23 нед.</t>
  </si>
  <si>
    <t>3 сем.</t>
  </si>
  <si>
    <t>16 нед.</t>
  </si>
  <si>
    <t>4 сем.</t>
  </si>
  <si>
    <t>14 нед.</t>
  </si>
  <si>
    <t>5 сем.</t>
  </si>
  <si>
    <t>6 сем.</t>
  </si>
  <si>
    <t>7 сем.</t>
  </si>
  <si>
    <t>Лабораторные и практические занятия</t>
  </si>
  <si>
    <t>О.00</t>
  </si>
  <si>
    <t>Общеобразовательный цикл</t>
  </si>
  <si>
    <t>Предметная область «Русский язык и литература»</t>
  </si>
  <si>
    <t>ОУДб.01</t>
  </si>
  <si>
    <t>Русский язык</t>
  </si>
  <si>
    <t>ОУДб.02</t>
  </si>
  <si>
    <t>Литература</t>
  </si>
  <si>
    <t>Предметная область «Иностранные языки»</t>
  </si>
  <si>
    <t xml:space="preserve">ОУДб.03 </t>
  </si>
  <si>
    <t>Иностранный язык</t>
  </si>
  <si>
    <t>Предметная область «Общественные науки»</t>
  </si>
  <si>
    <t>ОУДб.04</t>
  </si>
  <si>
    <t>История</t>
  </si>
  <si>
    <t>ОУДб.05</t>
  </si>
  <si>
    <t>Предметная область «Математика и информатика»</t>
  </si>
  <si>
    <t>ОУДп.06</t>
  </si>
  <si>
    <t>ОУДп.07</t>
  </si>
  <si>
    <t>Информатика</t>
  </si>
  <si>
    <t>Предметная область «Естественные науки»</t>
  </si>
  <si>
    <t>ОУДп.08</t>
  </si>
  <si>
    <t>Физика</t>
  </si>
  <si>
    <t xml:space="preserve">ОУДб.09 </t>
  </si>
  <si>
    <t>Химия</t>
  </si>
  <si>
    <t>ОУДб.11</t>
  </si>
  <si>
    <t>Предметная область «Физическая культура»</t>
  </si>
  <si>
    <t>ОУДб.12</t>
  </si>
  <si>
    <t>Физическая культура</t>
  </si>
  <si>
    <t>Основы безопасности жизнедеятельности</t>
  </si>
  <si>
    <t>Формы промежуточной аттестации</t>
  </si>
  <si>
    <t>Э2</t>
  </si>
  <si>
    <t>ДЗ2</t>
  </si>
  <si>
    <t>ДЗ3</t>
  </si>
  <si>
    <t>ДЗ4</t>
  </si>
  <si>
    <t>З1,ДЗ2</t>
  </si>
  <si>
    <t>ОГСЭ.00</t>
  </si>
  <si>
    <t>Общий гуманитарный и социально-экономический цикл</t>
  </si>
  <si>
    <t>Э2,ДЗ1</t>
  </si>
  <si>
    <t>Курсовой проект(работа)</t>
  </si>
  <si>
    <t>ОГСЭ.01</t>
  </si>
  <si>
    <t>ОГСЭ.02</t>
  </si>
  <si>
    <t>ОГСЭ.03</t>
  </si>
  <si>
    <t>ОГСЭ.04</t>
  </si>
  <si>
    <t>ОГСЭ.05</t>
  </si>
  <si>
    <t>Основы философии</t>
  </si>
  <si>
    <t>Иностранный язык в профессиональной деятельности</t>
  </si>
  <si>
    <t>Психология общения</t>
  </si>
  <si>
    <t>ДЗ6</t>
  </si>
  <si>
    <t>Э3</t>
  </si>
  <si>
    <t>ДЗ4,З6,ДЗ7</t>
  </si>
  <si>
    <t>З3,ДЗ4,З5,ДЗ6,ДЗ7</t>
  </si>
  <si>
    <t>Э1,ДЗ6,З2</t>
  </si>
  <si>
    <t>ОГСЭ.06</t>
  </si>
  <si>
    <t>Русский язык и культура речи</t>
  </si>
  <si>
    <t>ДЗ5</t>
  </si>
  <si>
    <t>ЕН.00</t>
  </si>
  <si>
    <t>Математический и общий естественнонаучный цикл</t>
  </si>
  <si>
    <t>ЕН.01</t>
  </si>
  <si>
    <t>ЕН.02</t>
  </si>
  <si>
    <t>ЕН.03</t>
  </si>
  <si>
    <t>Математика</t>
  </si>
  <si>
    <t>Экологические основы природопользования</t>
  </si>
  <si>
    <t>Э1,ДЗ2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</si>
  <si>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</si>
  <si>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</si>
  <si>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</si>
  <si>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</si>
  <si>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</si>
  <si>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</si>
  <si>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</si>
  <si>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</si>
  <si>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</si>
  <si>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</si>
  <si>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</si>
  <si>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</si>
  <si>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</si>
  <si>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</si>
  <si>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</si>
  <si>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</si>
  <si>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</si>
  <si>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Общие сведения об инженерных системах</t>
  </si>
  <si>
    <t>Экономика отрасли</t>
  </si>
  <si>
    <t>Основы предпринимательской деятельности</t>
  </si>
  <si>
    <t>Безопасность жизнедеятельности</t>
  </si>
  <si>
    <t>ОП.12</t>
  </si>
  <si>
    <t>Информационные технологии в профессиональной деятельности</t>
  </si>
  <si>
    <t>Строительное черчение</t>
  </si>
  <si>
    <t>Строительные материалы  и изделия</t>
  </si>
  <si>
    <t>Правовое обеспечение профессиональной деятельности</t>
  </si>
  <si>
    <t>ОП.13</t>
  </si>
  <si>
    <t>ОП.14</t>
  </si>
  <si>
    <t>Охраны труда</t>
  </si>
  <si>
    <t>Строительные машины и механизмы</t>
  </si>
  <si>
    <t>ОП.15</t>
  </si>
  <si>
    <t>Усиление строительных конструкций</t>
  </si>
  <si>
    <t>Всего по УД/МДК</t>
  </si>
  <si>
    <t>Э4</t>
  </si>
  <si>
    <t>Э6</t>
  </si>
  <si>
    <t>ДЗ7</t>
  </si>
  <si>
    <t>Э5</t>
  </si>
  <si>
    <t>Э6,ДЗ8</t>
  </si>
  <si>
    <t>П.00</t>
  </si>
  <si>
    <t>Профессиональный цикл</t>
  </si>
  <si>
    <t>ПМ.01</t>
  </si>
  <si>
    <t>Участие в проектировании зданий и сооружений</t>
  </si>
  <si>
    <t>МДК.01.01</t>
  </si>
  <si>
    <t>МДК.01.02</t>
  </si>
  <si>
    <t>МДК.01.03</t>
  </si>
  <si>
    <t>МДК.01.04</t>
  </si>
  <si>
    <t>Проект производства работ</t>
  </si>
  <si>
    <t>Архитектура зданий</t>
  </si>
  <si>
    <t>Благоустройство территории</t>
  </si>
  <si>
    <t>ПП.01</t>
  </si>
  <si>
    <t>Проектирование зданий и сооружений</t>
  </si>
  <si>
    <t>ПМ.02</t>
  </si>
  <si>
    <t>Выполнение технологических процессов на объекте капитального строительства</t>
  </si>
  <si>
    <t>МДК. 02.01</t>
  </si>
  <si>
    <t>МДК. 02.02</t>
  </si>
  <si>
    <t>МДК. 02.03</t>
  </si>
  <si>
    <t>МДК. 02.04</t>
  </si>
  <si>
    <t>УП.02</t>
  </si>
  <si>
    <t>ПП.02</t>
  </si>
  <si>
    <t>Учет и контроль технологических процессов на объекте капитального строительства</t>
  </si>
  <si>
    <t>Электроснабжение и энергосберегающие технологии на строительной площадке</t>
  </si>
  <si>
    <t>Геодезические работы в строительстве</t>
  </si>
  <si>
    <t>Учебная практика (2 недели)</t>
  </si>
  <si>
    <t>ПМ.03</t>
  </si>
  <si>
    <t>Организация деятельности структурных подразделений при выполнении строительно-монтажных, в том числе отделочных работ,эксплуатации, ремонте и реконструкции зданий и сооружений</t>
  </si>
  <si>
    <t>МДК.03.01</t>
  </si>
  <si>
    <t>МДК.03.02</t>
  </si>
  <si>
    <t>Управление деятельностью структурных подразделений при выполнении строительно-монтажных  работ,в том числе отделочных работ,эксплуатации, ремонте и реконструкции зданий и сооружений</t>
  </si>
  <si>
    <t>Анализ хозяйственной деятельности стуктурных подразделений строительной организации</t>
  </si>
  <si>
    <t>ПП.03</t>
  </si>
  <si>
    <t>ПМ.04</t>
  </si>
  <si>
    <t>Организация видов работ при эксплуатации и реконструкции строительных объектов</t>
  </si>
  <si>
    <t>МДК.04.01</t>
  </si>
  <si>
    <t>МДК.04.02</t>
  </si>
  <si>
    <t>Эксплуатация зданий и сооружений</t>
  </si>
  <si>
    <t>Реконструкция зданий и сооружений</t>
  </si>
  <si>
    <t>ПП.04</t>
  </si>
  <si>
    <t>ПМ.05</t>
  </si>
  <si>
    <t>Выполнение работ по рабочей профессии 12680 "Каменщик"</t>
  </si>
  <si>
    <t>МДК.05.01</t>
  </si>
  <si>
    <t>Производство работ по профессии "Каменщик"</t>
  </si>
  <si>
    <t>УП.05</t>
  </si>
  <si>
    <t>ПП.05</t>
  </si>
  <si>
    <t>Преддипломная практика</t>
  </si>
  <si>
    <t>Промежуточная  аттестация</t>
  </si>
  <si>
    <t>ГИА.00</t>
  </si>
  <si>
    <t>Государственная итоговая  аттестация, включающая демонстрационный экзамен</t>
  </si>
  <si>
    <t>Итого</t>
  </si>
  <si>
    <t>21 нед.</t>
  </si>
  <si>
    <t>Организация  технологических процессов на объекте  капитального строительства</t>
  </si>
  <si>
    <t>Производственная практика (4 недели)</t>
  </si>
  <si>
    <t>Учебная практика (4 недели)</t>
  </si>
  <si>
    <t>18 нед.</t>
  </si>
  <si>
    <t>Обществознание (вкл. экономику и право)</t>
  </si>
  <si>
    <t>Математика (включая алгебру, начала математического анализа, геометрию)</t>
  </si>
  <si>
    <t>Под руководством педагога</t>
  </si>
  <si>
    <t>самостоятельно</t>
  </si>
  <si>
    <t>Курс изучения</t>
  </si>
  <si>
    <t>ОУДб.10</t>
  </si>
  <si>
    <t>Производственная практика (6 недель)</t>
  </si>
  <si>
    <t>Производственная практика (2недели)</t>
  </si>
  <si>
    <t>Производственная практика (2 недели)</t>
  </si>
  <si>
    <t>Астрономия ( с выплн. индивидуального проекта)</t>
  </si>
  <si>
    <t>Э1,Э2</t>
  </si>
  <si>
    <t>Э1</t>
  </si>
  <si>
    <t>ДЗ1</t>
  </si>
  <si>
    <t>Э2,ДЗ2</t>
  </si>
  <si>
    <t>Государственная  итоговая аттестация - 216 часов</t>
  </si>
  <si>
    <t>Государственная итоговая  аттестация  проводится в форме защиты выпускной квалификационной работы, которая  выполняется в виде дипломной работы (дипломного проекта) и демонстрационного экзамена с 20 мая по 30 июня</t>
  </si>
  <si>
    <t>Дисциплин и МДК</t>
  </si>
  <si>
    <t>Учебной практики</t>
  </si>
  <si>
    <t>Производственной практики</t>
  </si>
  <si>
    <t xml:space="preserve">экзаменов </t>
  </si>
  <si>
    <t>Э7</t>
  </si>
  <si>
    <t>Э1,ДЗ1</t>
  </si>
  <si>
    <t>д\зачетов</t>
  </si>
  <si>
    <t xml:space="preserve">3. УЧЕБНЫЙ ПЛАН ПО ПРОГРАММЕ ПОДГОТОВКИ СПЕЦИАЛИСТОВ СРЕДНЕГО ЗВЕНА ПО СПЕЦИАЛЬНОСТИ </t>
  </si>
  <si>
    <t>08.02.01  СТРОИТЕЛЬСТВО И ЭКСПЛУАТАЦИЯ ЗДАНИЙ И СООРУЖЕНИЙ на 2018-2019 уч.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</si>
</sst>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/>
    <xf numFmtId="0" fontId="1" fillId="0" borderId="12" xfId="0" applyFont="1" applyBorder="1" applyAlignment="1">
      <alignment horizontal="center"/>
    </xf>
    <xf numFmtId="0" fontId="5" fillId="7" borderId="9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4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3" borderId="10" xfId="0" applyFont="1" applyFill="1" applyBorder="1"/>
    <xf numFmtId="0" fontId="1" fillId="0" borderId="18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" borderId="11" xfId="0" applyFont="1" applyFill="1" applyBorder="1"/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9" fillId="0" borderId="11" xfId="0" applyFont="1" applyBorder="1"/>
    <xf numFmtId="0" fontId="10" fillId="0" borderId="11" xfId="0" applyFont="1" applyBorder="1"/>
    <xf numFmtId="0" fontId="2" fillId="7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1" fillId="0" borderId="24" xfId="0" applyFont="1" applyBorder="1" applyAlignment="1">
      <alignment vertical="center" textRotation="255" wrapText="1"/>
    </xf>
    <xf numFmtId="0" fontId="2" fillId="7" borderId="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/>
    <xf numFmtId="0" fontId="1" fillId="0" borderId="33" xfId="0" applyFont="1" applyBorder="1" applyAlignment="1">
      <alignment horizontal="center" vertical="top" wrapText="1"/>
    </xf>
    <xf numFmtId="0" fontId="0" fillId="0" borderId="0" xfId="0" applyBorder="1"/>
    <xf numFmtId="0" fontId="1" fillId="8" borderId="27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1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7" borderId="11" xfId="0" applyFont="1" applyFill="1" applyBorder="1"/>
    <xf numFmtId="0" fontId="11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/>
    <xf numFmtId="0" fontId="2" fillId="3" borderId="4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5" fillId="7" borderId="20" xfId="0" applyFont="1" applyFill="1" applyBorder="1" applyAlignment="1">
      <alignment wrapText="1"/>
    </xf>
    <xf numFmtId="0" fontId="5" fillId="0" borderId="10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11" xfId="0" applyFont="1" applyBorder="1"/>
    <xf numFmtId="0" fontId="5" fillId="7" borderId="11" xfId="0" applyFont="1" applyFill="1" applyBorder="1"/>
    <xf numFmtId="0" fontId="5" fillId="7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5" fillId="0" borderId="31" xfId="0" applyFont="1" applyBorder="1"/>
    <xf numFmtId="0" fontId="5" fillId="0" borderId="32" xfId="0" applyFont="1" applyBorder="1"/>
    <xf numFmtId="0" fontId="9" fillId="0" borderId="11" xfId="0" applyFont="1" applyBorder="1" applyAlignment="1">
      <alignment wrapText="1"/>
    </xf>
    <xf numFmtId="0" fontId="2" fillId="3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48" xfId="0" applyBorder="1"/>
    <xf numFmtId="0" fontId="0" fillId="0" borderId="21" xfId="0" applyBorder="1"/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34" xfId="0" applyBorder="1"/>
    <xf numFmtId="0" fontId="0" fillId="0" borderId="0" xfId="0"/>
    <xf numFmtId="0" fontId="0" fillId="0" borderId="36" xfId="0" applyBorder="1"/>
    <xf numFmtId="0" fontId="0" fillId="0" borderId="37" xfId="0" applyBorder="1"/>
    <xf numFmtId="0" fontId="1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tabSelected="1" zoomScale="70" zoomScaleNormal="70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AF9" sqref="AF9"/>
    </sheetView>
  </sheetViews>
  <sheetFormatPr defaultRowHeight="15"/>
  <cols>
    <col min="1" max="1" width="10.42578125" customWidth="1"/>
    <col min="2" max="2" width="42.42578125" customWidth="1"/>
    <col min="3" max="3" width="9.5703125" customWidth="1"/>
    <col min="7" max="7" width="7.140625" customWidth="1"/>
    <col min="8" max="8" width="7.42578125" customWidth="1"/>
    <col min="9" max="9" width="8.7109375" customWidth="1"/>
    <col min="10" max="10" width="8" customWidth="1"/>
    <col min="11" max="11" width="5.7109375" customWidth="1"/>
    <col min="12" max="12" width="6.28515625" customWidth="1"/>
    <col min="13" max="13" width="7.5703125" customWidth="1"/>
    <col min="14" max="14" width="8.140625" customWidth="1"/>
    <col min="15" max="15" width="6.85546875" customWidth="1"/>
    <col min="16" max="17" width="5.5703125" customWidth="1"/>
    <col min="18" max="18" width="5.7109375" customWidth="1"/>
    <col min="19" max="19" width="6.28515625" customWidth="1"/>
    <col min="20" max="20" width="6.85546875" customWidth="1"/>
    <col min="21" max="21" width="7.140625" customWidth="1"/>
    <col min="22" max="22" width="6.42578125" customWidth="1"/>
    <col min="23" max="23" width="7.28515625" customWidth="1"/>
    <col min="24" max="24" width="7.140625" customWidth="1"/>
    <col min="25" max="25" width="8.140625" customWidth="1"/>
    <col min="26" max="26" width="6.5703125" customWidth="1"/>
    <col min="27" max="27" width="6.28515625" customWidth="1"/>
    <col min="28" max="28" width="6.140625" customWidth="1"/>
    <col min="29" max="30" width="6.42578125" customWidth="1"/>
  </cols>
  <sheetData>
    <row r="1" spans="1:32" ht="20.25">
      <c r="A1" s="192" t="s">
        <v>203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2" ht="20.25">
      <c r="A2" s="193" t="s">
        <v>204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2" ht="20.25">
      <c r="A3" s="23"/>
      <c r="B3" s="23"/>
      <c r="C3" s="23"/>
      <c r="D3" s="23"/>
      <c r="E3" s="23"/>
      <c r="F3" s="23"/>
      <c r="G3" s="23"/>
      <c r="H3" s="23"/>
      <c r="I3" s="23"/>
      <c r="J3" s="75"/>
      <c r="K3" s="75"/>
      <c r="L3" s="23"/>
      <c r="M3" s="23"/>
      <c r="N3" s="75"/>
      <c r="O3" s="75"/>
      <c r="P3" s="75"/>
      <c r="Q3" s="75"/>
      <c r="R3" s="23"/>
      <c r="S3" s="23"/>
      <c r="T3" s="75"/>
      <c r="U3" s="75"/>
      <c r="V3" s="75"/>
      <c r="W3" s="75"/>
      <c r="X3" s="23"/>
      <c r="Y3" s="23"/>
      <c r="Z3" s="75"/>
      <c r="AA3" s="75"/>
      <c r="AB3" s="75"/>
      <c r="AC3" s="75"/>
      <c r="AD3" s="23"/>
    </row>
    <row r="4" spans="1:32" ht="15.75" customHeight="1">
      <c r="A4" s="187" t="s">
        <v>0</v>
      </c>
      <c r="B4" s="187" t="s">
        <v>1</v>
      </c>
      <c r="C4" s="187" t="s">
        <v>53</v>
      </c>
      <c r="D4" s="187" t="s">
        <v>2</v>
      </c>
      <c r="E4" s="187"/>
      <c r="F4" s="187"/>
      <c r="G4" s="187"/>
      <c r="H4" s="187"/>
      <c r="I4" s="187"/>
      <c r="J4" s="187" t="s">
        <v>184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2" ht="25.5" customHeight="1">
      <c r="A5" s="187"/>
      <c r="B5" s="187"/>
      <c r="C5" s="189"/>
      <c r="D5" s="187" t="s">
        <v>3</v>
      </c>
      <c r="E5" s="187" t="s">
        <v>4</v>
      </c>
      <c r="F5" s="187"/>
      <c r="G5" s="187"/>
      <c r="H5" s="187"/>
      <c r="I5" s="187" t="s">
        <v>5</v>
      </c>
      <c r="J5" s="187" t="s">
        <v>6</v>
      </c>
      <c r="K5" s="190"/>
      <c r="L5" s="190"/>
      <c r="M5" s="190"/>
      <c r="N5" s="190"/>
      <c r="O5" s="190"/>
      <c r="P5" s="187" t="s">
        <v>7</v>
      </c>
      <c r="Q5" s="190"/>
      <c r="R5" s="190"/>
      <c r="S5" s="190"/>
      <c r="T5" s="190"/>
      <c r="U5" s="190"/>
      <c r="V5" s="187" t="s">
        <v>8</v>
      </c>
      <c r="W5" s="190"/>
      <c r="X5" s="190"/>
      <c r="Y5" s="190"/>
      <c r="Z5" s="190"/>
      <c r="AA5" s="190"/>
      <c r="AB5" s="187" t="s">
        <v>9</v>
      </c>
      <c r="AC5" s="188"/>
      <c r="AD5" s="188"/>
    </row>
    <row r="6" spans="1:32">
      <c r="A6" s="187"/>
      <c r="B6" s="187"/>
      <c r="C6" s="189"/>
      <c r="D6" s="187"/>
      <c r="E6" s="187" t="s">
        <v>10</v>
      </c>
      <c r="F6" s="187"/>
      <c r="G6" s="187"/>
      <c r="H6" s="187" t="s">
        <v>11</v>
      </c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88"/>
      <c r="AC6" s="188"/>
      <c r="AD6" s="188"/>
    </row>
    <row r="7" spans="1:32">
      <c r="A7" s="187"/>
      <c r="B7" s="187"/>
      <c r="C7" s="189"/>
      <c r="D7" s="187"/>
      <c r="E7" s="187" t="s">
        <v>119</v>
      </c>
      <c r="F7" s="187" t="s">
        <v>12</v>
      </c>
      <c r="G7" s="187"/>
      <c r="H7" s="187"/>
      <c r="I7" s="190"/>
      <c r="J7" s="194" t="s">
        <v>13</v>
      </c>
      <c r="K7" s="195"/>
      <c r="L7" s="196"/>
      <c r="M7" s="198" t="s">
        <v>15</v>
      </c>
      <c r="N7" s="198"/>
      <c r="O7" s="198"/>
      <c r="P7" s="205" t="s">
        <v>17</v>
      </c>
      <c r="Q7" s="187"/>
      <c r="R7" s="188"/>
      <c r="S7" s="187" t="s">
        <v>19</v>
      </c>
      <c r="T7" s="187"/>
      <c r="U7" s="187"/>
      <c r="V7" s="187" t="s">
        <v>21</v>
      </c>
      <c r="W7" s="187"/>
      <c r="X7" s="188"/>
      <c r="Y7" s="187" t="s">
        <v>22</v>
      </c>
      <c r="Z7" s="188"/>
      <c r="AA7" s="188"/>
      <c r="AB7" s="187" t="s">
        <v>23</v>
      </c>
      <c r="AC7" s="188"/>
      <c r="AD7" s="188"/>
    </row>
    <row r="8" spans="1:32">
      <c r="A8" s="187"/>
      <c r="B8" s="187"/>
      <c r="C8" s="189"/>
      <c r="D8" s="187"/>
      <c r="E8" s="188"/>
      <c r="F8" s="187"/>
      <c r="G8" s="187"/>
      <c r="H8" s="187"/>
      <c r="I8" s="190"/>
      <c r="J8" s="187" t="s">
        <v>14</v>
      </c>
      <c r="K8" s="188"/>
      <c r="L8" s="197"/>
      <c r="M8" s="199" t="s">
        <v>16</v>
      </c>
      <c r="N8" s="200"/>
      <c r="O8" s="201"/>
      <c r="P8" s="187" t="s">
        <v>18</v>
      </c>
      <c r="Q8" s="188"/>
      <c r="R8" s="188"/>
      <c r="S8" s="187" t="s">
        <v>175</v>
      </c>
      <c r="T8" s="188"/>
      <c r="U8" s="188"/>
      <c r="V8" s="187" t="s">
        <v>18</v>
      </c>
      <c r="W8" s="188"/>
      <c r="X8" s="188"/>
      <c r="Y8" s="187" t="s">
        <v>20</v>
      </c>
      <c r="Z8" s="188"/>
      <c r="AA8" s="188"/>
      <c r="AB8" s="187" t="s">
        <v>179</v>
      </c>
      <c r="AC8" s="188"/>
      <c r="AD8" s="188"/>
    </row>
    <row r="9" spans="1:32" ht="48" customHeight="1">
      <c r="A9" s="187"/>
      <c r="B9" s="187"/>
      <c r="C9" s="189"/>
      <c r="D9" s="187"/>
      <c r="E9" s="190"/>
      <c r="F9" s="187" t="s">
        <v>24</v>
      </c>
      <c r="G9" s="187" t="s">
        <v>62</v>
      </c>
      <c r="H9" s="187"/>
      <c r="I9" s="190"/>
      <c r="J9" s="188"/>
      <c r="K9" s="188"/>
      <c r="L9" s="197"/>
      <c r="M9" s="200"/>
      <c r="N9" s="202"/>
      <c r="O9" s="201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</row>
    <row r="10" spans="1:32">
      <c r="A10" s="187"/>
      <c r="B10" s="187"/>
      <c r="C10" s="189"/>
      <c r="D10" s="187"/>
      <c r="E10" s="190"/>
      <c r="F10" s="187"/>
      <c r="G10" s="187"/>
      <c r="H10" s="187"/>
      <c r="I10" s="190"/>
      <c r="J10" s="188"/>
      <c r="K10" s="188"/>
      <c r="L10" s="197"/>
      <c r="M10" s="203"/>
      <c r="N10" s="203"/>
      <c r="O10" s="204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13"/>
      <c r="AF10" s="113"/>
    </row>
    <row r="11" spans="1:32" ht="108" customHeight="1">
      <c r="A11" s="187"/>
      <c r="B11" s="188"/>
      <c r="C11" s="189"/>
      <c r="D11" s="188"/>
      <c r="E11" s="190"/>
      <c r="F11" s="188"/>
      <c r="G11" s="188"/>
      <c r="H11" s="188"/>
      <c r="I11" s="190"/>
      <c r="J11" s="107" t="s">
        <v>3</v>
      </c>
      <c r="K11" s="92" t="s">
        <v>182</v>
      </c>
      <c r="L11" s="92" t="s">
        <v>183</v>
      </c>
      <c r="M11" s="107" t="s">
        <v>3</v>
      </c>
      <c r="N11" s="92" t="s">
        <v>182</v>
      </c>
      <c r="O11" s="92" t="s">
        <v>183</v>
      </c>
      <c r="P11" s="107" t="s">
        <v>3</v>
      </c>
      <c r="Q11" s="92" t="s">
        <v>182</v>
      </c>
      <c r="R11" s="92" t="s">
        <v>183</v>
      </c>
      <c r="S11" s="107" t="s">
        <v>3</v>
      </c>
      <c r="T11" s="92" t="s">
        <v>182</v>
      </c>
      <c r="U11" s="92" t="s">
        <v>183</v>
      </c>
      <c r="V11" s="107" t="s">
        <v>3</v>
      </c>
      <c r="W11" s="92" t="s">
        <v>182</v>
      </c>
      <c r="X11" s="92" t="s">
        <v>183</v>
      </c>
      <c r="Y11" s="107" t="s">
        <v>3</v>
      </c>
      <c r="Z11" s="92" t="s">
        <v>182</v>
      </c>
      <c r="AA11" s="92" t="s">
        <v>183</v>
      </c>
      <c r="AB11" s="107" t="s">
        <v>3</v>
      </c>
      <c r="AC11" s="92" t="s">
        <v>182</v>
      </c>
      <c r="AD11" s="92" t="s">
        <v>183</v>
      </c>
      <c r="AE11" s="113"/>
      <c r="AF11" s="113"/>
    </row>
    <row r="12" spans="1:32" ht="15.75" thickBot="1">
      <c r="A12" s="2">
        <v>1</v>
      </c>
      <c r="B12" s="1">
        <v>2</v>
      </c>
      <c r="C12" s="1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09">
        <v>11</v>
      </c>
      <c r="M12" s="112">
        <v>10</v>
      </c>
      <c r="N12" s="112">
        <v>11</v>
      </c>
      <c r="O12" s="112">
        <v>12</v>
      </c>
      <c r="P12" s="112">
        <v>13</v>
      </c>
      <c r="Q12" s="112">
        <v>14</v>
      </c>
      <c r="R12" s="112">
        <v>15</v>
      </c>
      <c r="S12" s="112">
        <v>16</v>
      </c>
      <c r="T12" s="112">
        <v>17</v>
      </c>
      <c r="U12" s="112">
        <v>18</v>
      </c>
      <c r="V12" s="112">
        <v>19</v>
      </c>
      <c r="W12" s="112">
        <v>20</v>
      </c>
      <c r="X12" s="112">
        <v>21</v>
      </c>
      <c r="Y12" s="112">
        <v>22</v>
      </c>
      <c r="Z12" s="112">
        <v>23</v>
      </c>
      <c r="AA12" s="112">
        <v>24</v>
      </c>
      <c r="AB12" s="112">
        <v>25</v>
      </c>
      <c r="AC12" s="112">
        <v>26</v>
      </c>
      <c r="AD12" s="112">
        <v>27</v>
      </c>
    </row>
    <row r="13" spans="1:32" ht="53.25" customHeight="1" thickBot="1">
      <c r="A13" s="13" t="s">
        <v>25</v>
      </c>
      <c r="B13" s="162" t="s">
        <v>26</v>
      </c>
      <c r="C13" s="14"/>
      <c r="D13" s="17">
        <f>SUM(D14,D17,D19,D22,D25,D30)</f>
        <v>1404</v>
      </c>
      <c r="E13" s="17">
        <f t="shared" ref="E13:AD13" si="0">SUM(E14,E17,E19,E22,E25,E30)</f>
        <v>1404</v>
      </c>
      <c r="F13" s="17">
        <f t="shared" si="0"/>
        <v>669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576</v>
      </c>
      <c r="K13" s="17">
        <f t="shared" si="0"/>
        <v>576</v>
      </c>
      <c r="L13" s="17">
        <f t="shared" si="0"/>
        <v>0</v>
      </c>
      <c r="M13" s="17">
        <f t="shared" si="0"/>
        <v>828</v>
      </c>
      <c r="N13" s="17">
        <f t="shared" si="0"/>
        <v>828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7">
        <f t="shared" si="0"/>
        <v>0</v>
      </c>
      <c r="U13" s="17">
        <f t="shared" si="0"/>
        <v>0</v>
      </c>
      <c r="V13" s="17">
        <f t="shared" si="0"/>
        <v>0</v>
      </c>
      <c r="W13" s="17">
        <f t="shared" si="0"/>
        <v>0</v>
      </c>
      <c r="X13" s="17">
        <f t="shared" si="0"/>
        <v>0</v>
      </c>
      <c r="Y13" s="17">
        <f t="shared" si="0"/>
        <v>0</v>
      </c>
      <c r="Z13" s="17">
        <f t="shared" si="0"/>
        <v>0</v>
      </c>
      <c r="AA13" s="17">
        <f t="shared" si="0"/>
        <v>0</v>
      </c>
      <c r="AB13" s="17">
        <f t="shared" si="0"/>
        <v>0</v>
      </c>
      <c r="AC13" s="17">
        <f t="shared" si="0"/>
        <v>0</v>
      </c>
      <c r="AD13" s="17">
        <f t="shared" si="0"/>
        <v>0</v>
      </c>
    </row>
    <row r="14" spans="1:32" ht="45" customHeight="1" thickBot="1">
      <c r="A14" s="12"/>
      <c r="B14" s="16" t="s">
        <v>27</v>
      </c>
      <c r="C14" s="11" t="s">
        <v>191</v>
      </c>
      <c r="D14" s="16">
        <v>211</v>
      </c>
      <c r="E14" s="16">
        <f>SUM(E15:E16)</f>
        <v>211</v>
      </c>
      <c r="F14" s="16">
        <f t="shared" ref="F14:AD14" si="1">SUM(F15:F16)</f>
        <v>80</v>
      </c>
      <c r="G14" s="16">
        <f t="shared" si="1"/>
        <v>0</v>
      </c>
      <c r="H14" s="16">
        <f t="shared" si="1"/>
        <v>0</v>
      </c>
      <c r="I14" s="126">
        <f t="shared" si="1"/>
        <v>0</v>
      </c>
      <c r="J14" s="78">
        <f>SUM(J15:J16)</f>
        <v>96</v>
      </c>
      <c r="K14" s="78">
        <v>96</v>
      </c>
      <c r="L14" s="16">
        <v>0</v>
      </c>
      <c r="M14" s="16">
        <f t="shared" si="1"/>
        <v>115</v>
      </c>
      <c r="N14" s="16">
        <f t="shared" si="1"/>
        <v>115</v>
      </c>
      <c r="O14" s="16">
        <f t="shared" si="1"/>
        <v>0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</row>
    <row r="15" spans="1:32" ht="29.25" customHeight="1" thickBot="1">
      <c r="A15" s="4" t="s">
        <v>28</v>
      </c>
      <c r="B15" s="3" t="s">
        <v>29</v>
      </c>
      <c r="C15" s="210" t="s">
        <v>54</v>
      </c>
      <c r="D15" s="19">
        <v>94</v>
      </c>
      <c r="E15" s="19">
        <f>SUM(J15,M15)</f>
        <v>94</v>
      </c>
      <c r="F15" s="19">
        <v>42</v>
      </c>
      <c r="G15" s="19"/>
      <c r="H15" s="19"/>
      <c r="I15" s="127"/>
      <c r="J15" s="93">
        <v>48</v>
      </c>
      <c r="K15" s="94">
        <v>48</v>
      </c>
      <c r="L15" s="108">
        <v>0</v>
      </c>
      <c r="M15" s="20">
        <v>46</v>
      </c>
      <c r="N15" s="20">
        <v>46</v>
      </c>
      <c r="O15" s="20">
        <v>0</v>
      </c>
      <c r="P15" s="20"/>
      <c r="Q15" s="2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2" ht="29.25" customHeight="1" thickBot="1">
      <c r="A16" s="4" t="s">
        <v>30</v>
      </c>
      <c r="B16" s="3" t="s">
        <v>31</v>
      </c>
      <c r="C16" s="211"/>
      <c r="D16" s="19">
        <v>117</v>
      </c>
      <c r="E16" s="19">
        <f>SUM(J16,M16)</f>
        <v>117</v>
      </c>
      <c r="F16" s="19">
        <v>38</v>
      </c>
      <c r="G16" s="19"/>
      <c r="H16" s="19"/>
      <c r="I16" s="128"/>
      <c r="J16" s="95">
        <v>48</v>
      </c>
      <c r="K16" s="96">
        <v>48</v>
      </c>
      <c r="L16" s="108">
        <v>0</v>
      </c>
      <c r="M16" s="20">
        <v>69</v>
      </c>
      <c r="N16" s="20">
        <v>69</v>
      </c>
      <c r="O16" s="20">
        <v>0</v>
      </c>
      <c r="P16" s="20"/>
      <c r="Q16" s="20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2.25" customHeight="1" thickBot="1">
      <c r="A17" s="10"/>
      <c r="B17" s="16" t="s">
        <v>32</v>
      </c>
      <c r="C17" s="16" t="s">
        <v>192</v>
      </c>
      <c r="D17" s="16">
        <v>117</v>
      </c>
      <c r="E17" s="16">
        <v>117</v>
      </c>
      <c r="F17" s="16">
        <v>117</v>
      </c>
      <c r="G17" s="16">
        <v>0</v>
      </c>
      <c r="H17" s="16">
        <v>0</v>
      </c>
      <c r="I17" s="129">
        <v>0</v>
      </c>
      <c r="J17" s="97">
        <f>SUM(J18)</f>
        <v>48</v>
      </c>
      <c r="K17" s="98">
        <f t="shared" ref="K17" si="2">SUM(K18)</f>
        <v>48</v>
      </c>
      <c r="L17" s="16">
        <v>0</v>
      </c>
      <c r="M17" s="18">
        <v>69</v>
      </c>
      <c r="N17" s="18">
        <v>69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7" customHeight="1" thickBot="1">
      <c r="A18" s="4" t="s">
        <v>33</v>
      </c>
      <c r="B18" s="3" t="s">
        <v>34</v>
      </c>
      <c r="C18" s="15" t="s">
        <v>55</v>
      </c>
      <c r="D18" s="19">
        <v>117</v>
      </c>
      <c r="E18" s="19">
        <f>SUM(J18,M18)</f>
        <v>117</v>
      </c>
      <c r="F18" s="19">
        <v>117</v>
      </c>
      <c r="G18" s="19"/>
      <c r="H18" s="19"/>
      <c r="I18" s="127"/>
      <c r="J18" s="95">
        <v>48</v>
      </c>
      <c r="K18" s="96">
        <v>48</v>
      </c>
      <c r="L18" s="108">
        <v>0</v>
      </c>
      <c r="M18" s="20">
        <v>69</v>
      </c>
      <c r="N18" s="20">
        <v>69</v>
      </c>
      <c r="O18" s="20">
        <v>0</v>
      </c>
      <c r="P18" s="20"/>
      <c r="Q18" s="20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33" customHeight="1" thickBot="1">
      <c r="A19" s="10"/>
      <c r="B19" s="16" t="s">
        <v>35</v>
      </c>
      <c r="C19" s="16" t="s">
        <v>55</v>
      </c>
      <c r="D19" s="16">
        <f>SUM(D20:D21)</f>
        <v>234</v>
      </c>
      <c r="E19" s="16">
        <f>SUM(E20:E21)</f>
        <v>234</v>
      </c>
      <c r="F19" s="16">
        <f t="shared" ref="F19:AC19" si="3">SUM(F20:F21)</f>
        <v>60</v>
      </c>
      <c r="G19" s="16">
        <f t="shared" si="3"/>
        <v>0</v>
      </c>
      <c r="H19" s="16">
        <f t="shared" si="3"/>
        <v>0</v>
      </c>
      <c r="I19" s="129">
        <f t="shared" si="3"/>
        <v>0</v>
      </c>
      <c r="J19" s="97">
        <f>SUM(J20:J21)</f>
        <v>96</v>
      </c>
      <c r="K19" s="98">
        <f t="shared" ref="K19" si="4">SUM(K20:K21)</f>
        <v>96</v>
      </c>
      <c r="L19" s="16">
        <v>0</v>
      </c>
      <c r="M19" s="16">
        <f t="shared" si="3"/>
        <v>138</v>
      </c>
      <c r="N19" s="16">
        <f t="shared" si="3"/>
        <v>138</v>
      </c>
      <c r="O19" s="16">
        <f t="shared" si="3"/>
        <v>0</v>
      </c>
      <c r="P19" s="16">
        <f t="shared" si="3"/>
        <v>0</v>
      </c>
      <c r="Q19" s="16">
        <f t="shared" si="3"/>
        <v>0</v>
      </c>
      <c r="R19" s="16">
        <f t="shared" si="3"/>
        <v>0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>SUM(AD20:AD21)</f>
        <v>0</v>
      </c>
    </row>
    <row r="20" spans="1:30" ht="36.75" customHeight="1" thickBot="1">
      <c r="A20" s="4" t="s">
        <v>36</v>
      </c>
      <c r="B20" s="3" t="s">
        <v>37</v>
      </c>
      <c r="C20" s="15" t="s">
        <v>55</v>
      </c>
      <c r="D20" s="19">
        <v>117</v>
      </c>
      <c r="E20" s="19">
        <f>SUM(J20,M20)</f>
        <v>117</v>
      </c>
      <c r="F20" s="19">
        <v>20</v>
      </c>
      <c r="G20" s="19"/>
      <c r="H20" s="19"/>
      <c r="I20" s="127"/>
      <c r="J20" s="95">
        <v>48</v>
      </c>
      <c r="K20" s="96">
        <v>48</v>
      </c>
      <c r="L20" s="108">
        <v>0</v>
      </c>
      <c r="M20" s="20">
        <v>69</v>
      </c>
      <c r="N20" s="20">
        <v>69</v>
      </c>
      <c r="O20" s="20">
        <v>0</v>
      </c>
      <c r="P20" s="20"/>
      <c r="Q20" s="2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27.75" customHeight="1" thickBot="1">
      <c r="A21" s="4" t="s">
        <v>38</v>
      </c>
      <c r="B21" s="3" t="s">
        <v>180</v>
      </c>
      <c r="C21" s="15" t="s">
        <v>55</v>
      </c>
      <c r="D21" s="19">
        <v>117</v>
      </c>
      <c r="E21" s="19">
        <f>SUM(J21,M21)</f>
        <v>117</v>
      </c>
      <c r="F21" s="19">
        <v>40</v>
      </c>
      <c r="G21" s="19"/>
      <c r="H21" s="19"/>
      <c r="I21" s="127"/>
      <c r="J21" s="95">
        <v>48</v>
      </c>
      <c r="K21" s="96">
        <v>48</v>
      </c>
      <c r="L21" s="108">
        <v>0</v>
      </c>
      <c r="M21" s="20">
        <v>69</v>
      </c>
      <c r="N21" s="20">
        <v>69</v>
      </c>
      <c r="O21" s="20">
        <v>0</v>
      </c>
      <c r="P21" s="20"/>
      <c r="Q21" s="2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3.75" customHeight="1" thickBot="1">
      <c r="A22" s="10"/>
      <c r="B22" s="11" t="s">
        <v>39</v>
      </c>
      <c r="C22" s="16" t="s">
        <v>61</v>
      </c>
      <c r="D22" s="16">
        <f>SUM(D23:D24)</f>
        <v>351</v>
      </c>
      <c r="E22" s="16">
        <f t="shared" ref="E22:K22" si="5">SUM(E23:E24)</f>
        <v>351</v>
      </c>
      <c r="F22" s="16">
        <f t="shared" si="5"/>
        <v>184</v>
      </c>
      <c r="G22" s="16">
        <f t="shared" si="5"/>
        <v>0</v>
      </c>
      <c r="H22" s="16">
        <f t="shared" si="5"/>
        <v>0</v>
      </c>
      <c r="I22" s="126">
        <f t="shared" si="5"/>
        <v>0</v>
      </c>
      <c r="J22" s="16">
        <f t="shared" si="5"/>
        <v>144</v>
      </c>
      <c r="K22" s="78">
        <f t="shared" si="5"/>
        <v>144</v>
      </c>
      <c r="L22" s="16">
        <v>0</v>
      </c>
      <c r="M22" s="16">
        <f t="shared" ref="M22:AD22" si="6">SUM(M23:M24)</f>
        <v>207</v>
      </c>
      <c r="N22" s="16">
        <f t="shared" si="6"/>
        <v>207</v>
      </c>
      <c r="O22" s="145">
        <f t="shared" si="6"/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  <c r="T22" s="16">
        <f t="shared" si="6"/>
        <v>0</v>
      </c>
      <c r="U22" s="16">
        <f t="shared" si="6"/>
        <v>0</v>
      </c>
      <c r="V22" s="16">
        <f t="shared" si="6"/>
        <v>0</v>
      </c>
      <c r="W22" s="16">
        <f t="shared" si="6"/>
        <v>0</v>
      </c>
      <c r="X22" s="16">
        <f t="shared" si="6"/>
        <v>0</v>
      </c>
      <c r="Y22" s="16">
        <f t="shared" si="6"/>
        <v>0</v>
      </c>
      <c r="Z22" s="16">
        <f t="shared" si="6"/>
        <v>0</v>
      </c>
      <c r="AA22" s="16">
        <f t="shared" si="6"/>
        <v>0</v>
      </c>
      <c r="AB22" s="16">
        <f t="shared" si="6"/>
        <v>0</v>
      </c>
      <c r="AC22" s="16">
        <f t="shared" si="6"/>
        <v>0</v>
      </c>
      <c r="AD22" s="16">
        <f t="shared" si="6"/>
        <v>0</v>
      </c>
    </row>
    <row r="23" spans="1:30" ht="46.5" customHeight="1" thickBot="1">
      <c r="A23" s="4" t="s">
        <v>40</v>
      </c>
      <c r="B23" s="3" t="s">
        <v>181</v>
      </c>
      <c r="C23" s="15" t="s">
        <v>190</v>
      </c>
      <c r="D23" s="19">
        <v>250</v>
      </c>
      <c r="E23" s="19">
        <f>SUM(J23,M23)</f>
        <v>250</v>
      </c>
      <c r="F23" s="19">
        <v>138</v>
      </c>
      <c r="G23" s="19"/>
      <c r="H23" s="134"/>
      <c r="I23" s="135"/>
      <c r="J23" s="136">
        <v>112</v>
      </c>
      <c r="K23" s="137">
        <v>112</v>
      </c>
      <c r="L23" s="108">
        <v>0</v>
      </c>
      <c r="M23" s="20">
        <v>138</v>
      </c>
      <c r="N23" s="20">
        <v>138</v>
      </c>
      <c r="O23" s="20">
        <v>0</v>
      </c>
      <c r="P23" s="20"/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3.75" customHeight="1" thickBot="1">
      <c r="A24" s="4" t="s">
        <v>41</v>
      </c>
      <c r="B24" s="3" t="s">
        <v>42</v>
      </c>
      <c r="C24" s="15" t="s">
        <v>55</v>
      </c>
      <c r="D24" s="19">
        <v>101</v>
      </c>
      <c r="E24" s="19">
        <f>SUM(J24,M24)</f>
        <v>101</v>
      </c>
      <c r="F24" s="19">
        <v>46</v>
      </c>
      <c r="G24" s="19"/>
      <c r="H24" s="76"/>
      <c r="I24" s="138"/>
      <c r="J24" s="139">
        <v>32</v>
      </c>
      <c r="K24" s="140">
        <v>32</v>
      </c>
      <c r="L24" s="108">
        <v>0</v>
      </c>
      <c r="M24" s="20">
        <v>69</v>
      </c>
      <c r="N24" s="20">
        <v>69</v>
      </c>
      <c r="O24" s="20">
        <v>0</v>
      </c>
      <c r="P24" s="20"/>
      <c r="Q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44.25" customHeight="1" thickBot="1">
      <c r="A25" s="10"/>
      <c r="B25" s="16" t="s">
        <v>43</v>
      </c>
      <c r="C25" s="16" t="s">
        <v>193</v>
      </c>
      <c r="D25" s="16">
        <f t="shared" ref="D25:K25" si="7">SUM(D26:D28)</f>
        <v>296</v>
      </c>
      <c r="E25" s="16">
        <f t="shared" si="7"/>
        <v>296</v>
      </c>
      <c r="F25" s="16">
        <f t="shared" si="7"/>
        <v>88</v>
      </c>
      <c r="G25" s="16">
        <f t="shared" si="7"/>
        <v>0</v>
      </c>
      <c r="H25" s="16">
        <f t="shared" si="7"/>
        <v>0</v>
      </c>
      <c r="I25" s="129">
        <f t="shared" si="7"/>
        <v>0</v>
      </c>
      <c r="J25" s="79">
        <f t="shared" si="7"/>
        <v>112</v>
      </c>
      <c r="K25" s="91">
        <f t="shared" si="7"/>
        <v>112</v>
      </c>
      <c r="L25" s="16">
        <v>0</v>
      </c>
      <c r="M25" s="16">
        <f t="shared" ref="M25:AD25" si="8">SUM(M26:M28)</f>
        <v>184</v>
      </c>
      <c r="N25" s="16">
        <f t="shared" si="8"/>
        <v>184</v>
      </c>
      <c r="O25" s="16">
        <f t="shared" si="8"/>
        <v>0</v>
      </c>
      <c r="P25" s="16">
        <f t="shared" si="8"/>
        <v>0</v>
      </c>
      <c r="Q25" s="16">
        <f t="shared" si="8"/>
        <v>0</v>
      </c>
      <c r="R25" s="16">
        <f t="shared" si="8"/>
        <v>0</v>
      </c>
      <c r="S25" s="16">
        <f t="shared" si="8"/>
        <v>0</v>
      </c>
      <c r="T25" s="16">
        <f t="shared" si="8"/>
        <v>0</v>
      </c>
      <c r="U25" s="16">
        <f t="shared" si="8"/>
        <v>0</v>
      </c>
      <c r="V25" s="16">
        <f t="shared" si="8"/>
        <v>0</v>
      </c>
      <c r="W25" s="16">
        <f t="shared" si="8"/>
        <v>0</v>
      </c>
      <c r="X25" s="16">
        <f t="shared" si="8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</row>
    <row r="26" spans="1:30" ht="24" customHeight="1" thickBot="1">
      <c r="A26" s="4" t="s">
        <v>44</v>
      </c>
      <c r="B26" s="3" t="s">
        <v>45</v>
      </c>
      <c r="C26" s="15" t="s">
        <v>190</v>
      </c>
      <c r="D26" s="19">
        <v>163</v>
      </c>
      <c r="E26" s="19">
        <f>SUM(J26,M26)</f>
        <v>163</v>
      </c>
      <c r="F26" s="19">
        <v>32</v>
      </c>
      <c r="G26" s="134"/>
      <c r="H26" s="134"/>
      <c r="I26" s="135"/>
      <c r="J26" s="136">
        <v>48</v>
      </c>
      <c r="K26" s="134">
        <v>48</v>
      </c>
      <c r="L26" s="141">
        <v>0</v>
      </c>
      <c r="M26" s="134">
        <v>115</v>
      </c>
      <c r="N26" s="134">
        <v>115</v>
      </c>
      <c r="O26" s="20">
        <v>0</v>
      </c>
      <c r="P26" s="20"/>
      <c r="Q26" s="20"/>
      <c r="R26" s="5"/>
      <c r="S26" s="5"/>
      <c r="T26" s="5"/>
      <c r="U26" s="5"/>
      <c r="V26" s="5"/>
      <c r="W26" s="5"/>
      <c r="X26" s="5"/>
      <c r="Y26" s="8"/>
      <c r="Z26" s="9"/>
      <c r="AA26" s="9"/>
      <c r="AB26" s="9"/>
      <c r="AC26" s="9"/>
      <c r="AD26" s="9"/>
    </row>
    <row r="27" spans="1:30" ht="27" customHeight="1" thickBot="1">
      <c r="A27" s="4" t="s">
        <v>46</v>
      </c>
      <c r="B27" s="3" t="s">
        <v>47</v>
      </c>
      <c r="C27" s="15" t="s">
        <v>55</v>
      </c>
      <c r="D27" s="19">
        <v>94</v>
      </c>
      <c r="E27" s="19">
        <f t="shared" ref="E27:E28" si="9">SUM(J27,M27)</f>
        <v>94</v>
      </c>
      <c r="F27" s="19">
        <v>38</v>
      </c>
      <c r="G27" s="76"/>
      <c r="H27" s="76"/>
      <c r="I27" s="138"/>
      <c r="J27" s="76">
        <v>48</v>
      </c>
      <c r="K27" s="76">
        <v>48</v>
      </c>
      <c r="L27" s="142">
        <v>0</v>
      </c>
      <c r="M27" s="76">
        <v>46</v>
      </c>
      <c r="N27" s="143">
        <v>46</v>
      </c>
      <c r="O27" s="19">
        <v>0</v>
      </c>
      <c r="P27" s="22"/>
      <c r="Q27" s="2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6.5" customHeight="1" thickBot="1">
      <c r="A28" s="214" t="s">
        <v>185</v>
      </c>
      <c r="B28" s="177" t="s">
        <v>189</v>
      </c>
      <c r="C28" s="210" t="s">
        <v>57</v>
      </c>
      <c r="D28" s="177">
        <v>39</v>
      </c>
      <c r="E28" s="177">
        <f t="shared" si="9"/>
        <v>39</v>
      </c>
      <c r="F28" s="177">
        <v>18</v>
      </c>
      <c r="G28" s="181"/>
      <c r="H28" s="181"/>
      <c r="I28" s="191"/>
      <c r="J28" s="181">
        <v>16</v>
      </c>
      <c r="K28" s="181">
        <v>16</v>
      </c>
      <c r="L28" s="185">
        <v>0</v>
      </c>
      <c r="M28" s="181">
        <v>23</v>
      </c>
      <c r="N28" s="183">
        <v>23</v>
      </c>
      <c r="O28" s="179">
        <v>0</v>
      </c>
      <c r="P28" s="177"/>
      <c r="Q28" s="177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</row>
    <row r="29" spans="1:30" ht="27.75" customHeight="1" thickBot="1">
      <c r="A29" s="215"/>
      <c r="B29" s="178"/>
      <c r="C29" s="211"/>
      <c r="D29" s="178"/>
      <c r="E29" s="178"/>
      <c r="F29" s="178"/>
      <c r="G29" s="181"/>
      <c r="H29" s="181"/>
      <c r="I29" s="191"/>
      <c r="J29" s="182"/>
      <c r="K29" s="182"/>
      <c r="L29" s="186"/>
      <c r="M29" s="182"/>
      <c r="N29" s="184"/>
      <c r="O29" s="180"/>
      <c r="P29" s="178"/>
      <c r="Q29" s="178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</row>
    <row r="30" spans="1:30" ht="36" customHeight="1" thickBot="1">
      <c r="A30" s="10"/>
      <c r="B30" s="16" t="s">
        <v>49</v>
      </c>
      <c r="C30" s="16" t="s">
        <v>58</v>
      </c>
      <c r="D30" s="16">
        <f>SUM(D31:D32)</f>
        <v>195</v>
      </c>
      <c r="E30" s="16">
        <f t="shared" ref="E30:AD30" si="10">SUM(E31:E32)</f>
        <v>195</v>
      </c>
      <c r="F30" s="16">
        <f t="shared" si="10"/>
        <v>140</v>
      </c>
      <c r="G30" s="16">
        <f t="shared" si="10"/>
        <v>0</v>
      </c>
      <c r="H30" s="16">
        <f t="shared" si="10"/>
        <v>0</v>
      </c>
      <c r="I30" s="129">
        <f t="shared" si="10"/>
        <v>0</v>
      </c>
      <c r="J30" s="79">
        <f t="shared" si="10"/>
        <v>80</v>
      </c>
      <c r="K30" s="79">
        <f t="shared" si="10"/>
        <v>80</v>
      </c>
      <c r="L30" s="115">
        <v>0</v>
      </c>
      <c r="M30" s="16">
        <f t="shared" si="10"/>
        <v>115</v>
      </c>
      <c r="N30" s="16">
        <f t="shared" si="10"/>
        <v>115</v>
      </c>
      <c r="O30" s="16">
        <f t="shared" si="10"/>
        <v>0</v>
      </c>
      <c r="P30" s="16">
        <f t="shared" si="10"/>
        <v>0</v>
      </c>
      <c r="Q30" s="16">
        <f t="shared" si="10"/>
        <v>0</v>
      </c>
      <c r="R30" s="16">
        <f t="shared" si="10"/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si="10"/>
        <v>0</v>
      </c>
      <c r="W30" s="16">
        <f t="shared" si="10"/>
        <v>0</v>
      </c>
      <c r="X30" s="16">
        <f t="shared" si="10"/>
        <v>0</v>
      </c>
      <c r="Y30" s="16">
        <f t="shared" si="10"/>
        <v>0</v>
      </c>
      <c r="Z30" s="16">
        <f t="shared" si="10"/>
        <v>0</v>
      </c>
      <c r="AA30" s="16">
        <f t="shared" si="10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</row>
    <row r="31" spans="1:30" ht="30.75" customHeight="1" thickBot="1">
      <c r="A31" s="4" t="s">
        <v>48</v>
      </c>
      <c r="B31" s="3" t="s">
        <v>51</v>
      </c>
      <c r="C31" s="15" t="s">
        <v>58</v>
      </c>
      <c r="D31" s="19">
        <v>117</v>
      </c>
      <c r="E31" s="19">
        <f>SUM(J31,M31)</f>
        <v>117</v>
      </c>
      <c r="F31" s="19">
        <v>110</v>
      </c>
      <c r="G31" s="19"/>
      <c r="H31" s="21"/>
      <c r="I31" s="130"/>
      <c r="J31" s="95">
        <v>48</v>
      </c>
      <c r="K31" s="96">
        <v>48</v>
      </c>
      <c r="L31" s="108">
        <v>0</v>
      </c>
      <c r="M31" s="21">
        <v>69</v>
      </c>
      <c r="N31" s="76">
        <v>69</v>
      </c>
      <c r="O31" s="76">
        <v>0</v>
      </c>
      <c r="P31" s="76"/>
      <c r="Q31" s="7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thickBot="1">
      <c r="A32" s="4" t="s">
        <v>50</v>
      </c>
      <c r="B32" s="3" t="s">
        <v>52</v>
      </c>
      <c r="C32" s="15" t="s">
        <v>55</v>
      </c>
      <c r="D32" s="19">
        <v>78</v>
      </c>
      <c r="E32" s="19">
        <f>SUM(J32,M32)</f>
        <v>78</v>
      </c>
      <c r="F32" s="19">
        <v>30</v>
      </c>
      <c r="G32" s="19"/>
      <c r="H32" s="21"/>
      <c r="I32" s="130"/>
      <c r="J32" s="95">
        <v>32</v>
      </c>
      <c r="K32" s="96">
        <v>32</v>
      </c>
      <c r="L32" s="108">
        <v>0</v>
      </c>
      <c r="M32" s="21">
        <v>46</v>
      </c>
      <c r="N32" s="76">
        <v>46</v>
      </c>
      <c r="O32" s="76">
        <v>0</v>
      </c>
      <c r="P32" s="76"/>
      <c r="Q32" s="7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59.25" customHeight="1" thickBot="1">
      <c r="A33" s="47" t="s">
        <v>59</v>
      </c>
      <c r="B33" s="161" t="s">
        <v>60</v>
      </c>
      <c r="C33" s="48" t="s">
        <v>75</v>
      </c>
      <c r="D33" s="48">
        <f>SUM(D34:D39)</f>
        <v>508</v>
      </c>
      <c r="E33" s="48">
        <f t="shared" ref="E33:AD33" si="11">SUM(E34:E39)</f>
        <v>471</v>
      </c>
      <c r="F33" s="48">
        <f t="shared" si="11"/>
        <v>387</v>
      </c>
      <c r="G33" s="48">
        <f t="shared" si="11"/>
        <v>0</v>
      </c>
      <c r="H33" s="48">
        <f t="shared" si="11"/>
        <v>0</v>
      </c>
      <c r="I33" s="131">
        <f t="shared" si="11"/>
        <v>37</v>
      </c>
      <c r="J33" s="48">
        <f t="shared" si="11"/>
        <v>0</v>
      </c>
      <c r="K33" s="48">
        <f t="shared" si="11"/>
        <v>0</v>
      </c>
      <c r="L33" s="48">
        <f t="shared" si="11"/>
        <v>0</v>
      </c>
      <c r="M33" s="48">
        <f t="shared" si="11"/>
        <v>0</v>
      </c>
      <c r="N33" s="48">
        <f t="shared" si="11"/>
        <v>0</v>
      </c>
      <c r="O33" s="48">
        <f t="shared" si="11"/>
        <v>0</v>
      </c>
      <c r="P33" s="48">
        <f t="shared" si="11"/>
        <v>108</v>
      </c>
      <c r="Q33" s="48">
        <f t="shared" si="11"/>
        <v>103</v>
      </c>
      <c r="R33" s="48">
        <f t="shared" si="11"/>
        <v>5</v>
      </c>
      <c r="S33" s="48">
        <f t="shared" si="11"/>
        <v>183</v>
      </c>
      <c r="T33" s="48">
        <f t="shared" si="11"/>
        <v>171</v>
      </c>
      <c r="U33" s="48">
        <f t="shared" si="11"/>
        <v>12</v>
      </c>
      <c r="V33" s="48">
        <f t="shared" si="11"/>
        <v>66</v>
      </c>
      <c r="W33" s="48">
        <f t="shared" si="11"/>
        <v>59</v>
      </c>
      <c r="X33" s="48">
        <f t="shared" si="11"/>
        <v>7</v>
      </c>
      <c r="Y33" s="48">
        <f t="shared" si="11"/>
        <v>82</v>
      </c>
      <c r="Z33" s="48">
        <f t="shared" si="11"/>
        <v>78</v>
      </c>
      <c r="AA33" s="48">
        <f t="shared" si="11"/>
        <v>4</v>
      </c>
      <c r="AB33" s="48">
        <f t="shared" si="11"/>
        <v>69</v>
      </c>
      <c r="AC33" s="48">
        <f t="shared" si="11"/>
        <v>60</v>
      </c>
      <c r="AD33" s="48">
        <f t="shared" si="11"/>
        <v>9</v>
      </c>
    </row>
    <row r="34" spans="1:30" ht="30" customHeight="1" thickBot="1">
      <c r="A34" s="41" t="s">
        <v>63</v>
      </c>
      <c r="B34" s="26" t="s">
        <v>68</v>
      </c>
      <c r="C34" s="27" t="s">
        <v>71</v>
      </c>
      <c r="D34" s="29">
        <f>SUM(P34,S34,V34,Y34,AB34)</f>
        <v>36</v>
      </c>
      <c r="E34" s="29">
        <f>SUM(Q34,T34,W34,Z34,AC34)</f>
        <v>36</v>
      </c>
      <c r="F34" s="28">
        <v>26</v>
      </c>
      <c r="G34" s="28"/>
      <c r="H34" s="28"/>
      <c r="I34" s="114">
        <f>SUM(R34,U34,X34,AA34,AD34)</f>
        <v>0</v>
      </c>
      <c r="J34" s="99"/>
      <c r="K34" s="40"/>
      <c r="L34" s="84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>
        <v>36</v>
      </c>
      <c r="Z34" s="110">
        <v>36</v>
      </c>
      <c r="AA34" s="110">
        <v>0</v>
      </c>
      <c r="AB34" s="110"/>
      <c r="AC34" s="110"/>
      <c r="AD34" s="30"/>
    </row>
    <row r="35" spans="1:30" ht="36" customHeight="1" thickBot="1">
      <c r="A35" s="41" t="s">
        <v>64</v>
      </c>
      <c r="B35" s="31" t="s">
        <v>37</v>
      </c>
      <c r="C35" s="32" t="s">
        <v>72</v>
      </c>
      <c r="D35" s="29">
        <f t="shared" ref="D35:D39" si="12">SUM(P35,S35,V35,Y35,AB35)</f>
        <v>44</v>
      </c>
      <c r="E35" s="29">
        <f t="shared" ref="E35:E39" si="13">SUM(Q35,T35,W35,Z35,AC35)</f>
        <v>44</v>
      </c>
      <c r="F35" s="33">
        <v>20</v>
      </c>
      <c r="G35" s="33"/>
      <c r="H35" s="33"/>
      <c r="I35" s="114">
        <f t="shared" ref="I35:I88" si="14">SUM(R35,U35,X35,AA35,AD35)</f>
        <v>0</v>
      </c>
      <c r="J35" s="100"/>
      <c r="K35" s="35"/>
      <c r="L35" s="85"/>
      <c r="M35" s="33"/>
      <c r="N35" s="33"/>
      <c r="O35" s="33"/>
      <c r="P35" s="33">
        <v>44</v>
      </c>
      <c r="Q35" s="33">
        <v>44</v>
      </c>
      <c r="R35" s="33">
        <v>0</v>
      </c>
      <c r="S35" s="33"/>
      <c r="T35" s="33"/>
      <c r="U35" s="33"/>
      <c r="V35" s="33"/>
      <c r="W35" s="33"/>
      <c r="X35" s="33"/>
      <c r="Y35" s="33"/>
      <c r="Z35" s="80"/>
      <c r="AA35" s="80"/>
      <c r="AB35" s="80"/>
      <c r="AC35" s="80"/>
      <c r="AD35" s="34"/>
    </row>
    <row r="36" spans="1:30" ht="36" customHeight="1" thickBot="1">
      <c r="A36" s="41" t="s">
        <v>65</v>
      </c>
      <c r="B36" s="53" t="s">
        <v>69</v>
      </c>
      <c r="C36" s="32" t="s">
        <v>73</v>
      </c>
      <c r="D36" s="29">
        <f t="shared" si="12"/>
        <v>173</v>
      </c>
      <c r="E36" s="29">
        <f t="shared" si="13"/>
        <v>159</v>
      </c>
      <c r="F36" s="33">
        <v>143</v>
      </c>
      <c r="G36" s="33"/>
      <c r="H36" s="33"/>
      <c r="I36" s="114">
        <f t="shared" si="14"/>
        <v>14</v>
      </c>
      <c r="J36" s="100"/>
      <c r="K36" s="35"/>
      <c r="L36" s="85"/>
      <c r="M36" s="33"/>
      <c r="N36" s="33"/>
      <c r="O36" s="33"/>
      <c r="P36" s="33">
        <v>30</v>
      </c>
      <c r="Q36" s="33">
        <v>27</v>
      </c>
      <c r="R36" s="33">
        <v>3</v>
      </c>
      <c r="S36" s="33">
        <v>63</v>
      </c>
      <c r="T36" s="33">
        <v>57</v>
      </c>
      <c r="U36" s="33">
        <v>6</v>
      </c>
      <c r="V36" s="33">
        <v>32</v>
      </c>
      <c r="W36" s="33">
        <v>27</v>
      </c>
      <c r="X36" s="33">
        <v>5</v>
      </c>
      <c r="Y36" s="33">
        <v>14</v>
      </c>
      <c r="Z36" s="80">
        <v>14</v>
      </c>
      <c r="AA36" s="80">
        <v>0</v>
      </c>
      <c r="AB36" s="80">
        <v>34</v>
      </c>
      <c r="AC36" s="80">
        <v>34</v>
      </c>
      <c r="AD36" s="35">
        <v>0</v>
      </c>
    </row>
    <row r="37" spans="1:30" ht="38.25" customHeight="1" thickBot="1">
      <c r="A37" s="41" t="s">
        <v>66</v>
      </c>
      <c r="B37" s="31" t="s">
        <v>51</v>
      </c>
      <c r="C37" s="36" t="s">
        <v>74</v>
      </c>
      <c r="D37" s="29">
        <f t="shared" si="12"/>
        <v>183</v>
      </c>
      <c r="E37" s="29">
        <f t="shared" si="13"/>
        <v>160</v>
      </c>
      <c r="F37" s="33">
        <v>160</v>
      </c>
      <c r="G37" s="33"/>
      <c r="H37" s="33"/>
      <c r="I37" s="114">
        <f t="shared" si="14"/>
        <v>23</v>
      </c>
      <c r="J37" s="100"/>
      <c r="K37" s="35"/>
      <c r="L37" s="85"/>
      <c r="M37" s="37"/>
      <c r="N37" s="37"/>
      <c r="O37" s="37"/>
      <c r="P37" s="33">
        <v>34</v>
      </c>
      <c r="Q37" s="33">
        <v>32</v>
      </c>
      <c r="R37" s="33">
        <v>2</v>
      </c>
      <c r="S37" s="33">
        <v>48</v>
      </c>
      <c r="T37" s="33">
        <v>42</v>
      </c>
      <c r="U37" s="33">
        <v>6</v>
      </c>
      <c r="V37" s="33">
        <v>34</v>
      </c>
      <c r="W37" s="33">
        <v>32</v>
      </c>
      <c r="X37" s="33">
        <v>2</v>
      </c>
      <c r="Y37" s="33">
        <v>32</v>
      </c>
      <c r="Z37" s="80">
        <v>28</v>
      </c>
      <c r="AA37" s="80">
        <v>4</v>
      </c>
      <c r="AB37" s="80">
        <v>35</v>
      </c>
      <c r="AC37" s="80">
        <v>26</v>
      </c>
      <c r="AD37" s="35">
        <v>9</v>
      </c>
    </row>
    <row r="38" spans="1:30" ht="26.25" customHeight="1" thickBot="1">
      <c r="A38" s="41" t="s">
        <v>67</v>
      </c>
      <c r="B38" s="31" t="s">
        <v>70</v>
      </c>
      <c r="C38" s="38" t="s">
        <v>57</v>
      </c>
      <c r="D38" s="29">
        <f t="shared" si="12"/>
        <v>36</v>
      </c>
      <c r="E38" s="29">
        <f t="shared" si="13"/>
        <v>36</v>
      </c>
      <c r="F38" s="37">
        <v>18</v>
      </c>
      <c r="G38" s="37"/>
      <c r="H38" s="37"/>
      <c r="I38" s="114">
        <f t="shared" si="14"/>
        <v>0</v>
      </c>
      <c r="J38" s="99"/>
      <c r="K38" s="40"/>
      <c r="L38" s="86"/>
      <c r="M38" s="37"/>
      <c r="N38" s="37"/>
      <c r="O38" s="37"/>
      <c r="P38" s="37"/>
      <c r="Q38" s="37"/>
      <c r="R38" s="31"/>
      <c r="S38" s="33">
        <v>36</v>
      </c>
      <c r="T38" s="33">
        <v>36</v>
      </c>
      <c r="U38" s="33">
        <v>0</v>
      </c>
      <c r="V38" s="33"/>
      <c r="W38" s="33"/>
      <c r="X38" s="31"/>
      <c r="Y38" s="31"/>
      <c r="Z38" s="111"/>
      <c r="AA38" s="111"/>
      <c r="AB38" s="111"/>
      <c r="AC38" s="111"/>
      <c r="AD38" s="34"/>
    </row>
    <row r="39" spans="1:30" ht="27.75" customHeight="1" thickBot="1">
      <c r="A39" s="41" t="s">
        <v>76</v>
      </c>
      <c r="B39" s="39" t="s">
        <v>77</v>
      </c>
      <c r="C39" s="38" t="s">
        <v>57</v>
      </c>
      <c r="D39" s="29">
        <f t="shared" si="12"/>
        <v>36</v>
      </c>
      <c r="E39" s="29">
        <f t="shared" si="13"/>
        <v>36</v>
      </c>
      <c r="F39" s="37">
        <v>20</v>
      </c>
      <c r="G39" s="37"/>
      <c r="H39" s="37"/>
      <c r="I39" s="114">
        <f t="shared" si="14"/>
        <v>0</v>
      </c>
      <c r="J39" s="99"/>
      <c r="K39" s="40"/>
      <c r="L39" s="86"/>
      <c r="M39" s="37"/>
      <c r="N39" s="37"/>
      <c r="O39" s="37"/>
      <c r="P39" s="37"/>
      <c r="Q39" s="37"/>
      <c r="R39" s="37"/>
      <c r="S39" s="37">
        <v>36</v>
      </c>
      <c r="T39" s="37">
        <v>36</v>
      </c>
      <c r="U39" s="37">
        <v>0</v>
      </c>
      <c r="V39" s="37"/>
      <c r="W39" s="37"/>
      <c r="X39" s="37"/>
      <c r="Y39" s="37"/>
      <c r="Z39" s="81"/>
      <c r="AA39" s="81"/>
      <c r="AB39" s="81"/>
      <c r="AC39" s="81"/>
      <c r="AD39" s="40"/>
    </row>
    <row r="40" spans="1:30" ht="38.25" customHeight="1" thickBot="1">
      <c r="A40" s="44" t="s">
        <v>79</v>
      </c>
      <c r="B40" s="45" t="s">
        <v>80</v>
      </c>
      <c r="C40" s="49" t="s">
        <v>86</v>
      </c>
      <c r="D40" s="49">
        <f>SUM(D41:D43)</f>
        <v>144</v>
      </c>
      <c r="E40" s="49">
        <f t="shared" ref="E40:AD40" si="15">SUM(E41:E43)</f>
        <v>126</v>
      </c>
      <c r="F40" s="49">
        <f t="shared" si="15"/>
        <v>64</v>
      </c>
      <c r="G40" s="49">
        <f t="shared" si="15"/>
        <v>0</v>
      </c>
      <c r="H40" s="49">
        <f t="shared" si="15"/>
        <v>0</v>
      </c>
      <c r="I40" s="132">
        <f t="shared" si="15"/>
        <v>18</v>
      </c>
      <c r="J40" s="49">
        <f t="shared" si="15"/>
        <v>0</v>
      </c>
      <c r="K40" s="49">
        <f t="shared" si="15"/>
        <v>0</v>
      </c>
      <c r="L40" s="49">
        <f t="shared" si="15"/>
        <v>0</v>
      </c>
      <c r="M40" s="49">
        <f t="shared" si="15"/>
        <v>0</v>
      </c>
      <c r="N40" s="49">
        <f t="shared" si="15"/>
        <v>0</v>
      </c>
      <c r="O40" s="49">
        <f t="shared" si="15"/>
        <v>0</v>
      </c>
      <c r="P40" s="49">
        <f t="shared" si="15"/>
        <v>144</v>
      </c>
      <c r="Q40" s="49">
        <f t="shared" si="15"/>
        <v>126</v>
      </c>
      <c r="R40" s="49">
        <f t="shared" si="15"/>
        <v>18</v>
      </c>
      <c r="S40" s="49">
        <f t="shared" si="15"/>
        <v>0</v>
      </c>
      <c r="T40" s="49">
        <f t="shared" si="15"/>
        <v>0</v>
      </c>
      <c r="U40" s="49">
        <f t="shared" si="15"/>
        <v>0</v>
      </c>
      <c r="V40" s="49">
        <f t="shared" si="15"/>
        <v>0</v>
      </c>
      <c r="W40" s="49">
        <f t="shared" si="15"/>
        <v>0</v>
      </c>
      <c r="X40" s="49">
        <f t="shared" si="15"/>
        <v>0</v>
      </c>
      <c r="Y40" s="49">
        <f t="shared" si="15"/>
        <v>0</v>
      </c>
      <c r="Z40" s="49">
        <f t="shared" si="15"/>
        <v>0</v>
      </c>
      <c r="AA40" s="49">
        <f t="shared" si="15"/>
        <v>0</v>
      </c>
      <c r="AB40" s="49">
        <f t="shared" si="15"/>
        <v>0</v>
      </c>
      <c r="AC40" s="49">
        <f t="shared" si="15"/>
        <v>0</v>
      </c>
      <c r="AD40" s="49">
        <f t="shared" si="15"/>
        <v>0</v>
      </c>
    </row>
    <row r="41" spans="1:30" ht="27.75" customHeight="1" thickBot="1">
      <c r="A41" s="67" t="s">
        <v>81</v>
      </c>
      <c r="B41" s="31" t="s">
        <v>84</v>
      </c>
      <c r="C41" s="32" t="s">
        <v>72</v>
      </c>
      <c r="D41" s="33">
        <f>SUM(P41,S41,V41,Y41,AB41)</f>
        <v>58</v>
      </c>
      <c r="E41" s="29">
        <f>SUM(Q41,T41,W41,Z41,AC41)</f>
        <v>48</v>
      </c>
      <c r="F41" s="33">
        <v>26</v>
      </c>
      <c r="G41" s="33"/>
      <c r="H41" s="33"/>
      <c r="I41" s="114">
        <f t="shared" si="14"/>
        <v>10</v>
      </c>
      <c r="J41" s="100"/>
      <c r="K41" s="35"/>
      <c r="L41" s="85"/>
      <c r="M41" s="33"/>
      <c r="N41" s="33"/>
      <c r="O41" s="33"/>
      <c r="P41" s="33">
        <v>58</v>
      </c>
      <c r="Q41" s="33">
        <v>48</v>
      </c>
      <c r="R41" s="33">
        <v>10</v>
      </c>
      <c r="S41" s="33"/>
      <c r="T41" s="33"/>
      <c r="U41" s="33"/>
      <c r="V41" s="33"/>
      <c r="W41" s="33"/>
      <c r="X41" s="33"/>
      <c r="Y41" s="33"/>
      <c r="Z41" s="80"/>
      <c r="AA41" s="80"/>
      <c r="AB41" s="80"/>
      <c r="AC41" s="80"/>
      <c r="AD41" s="35"/>
    </row>
    <row r="42" spans="1:30" ht="28.5" customHeight="1" thickBot="1">
      <c r="A42" s="67" t="s">
        <v>82</v>
      </c>
      <c r="B42" s="31" t="s">
        <v>42</v>
      </c>
      <c r="C42" s="32" t="s">
        <v>56</v>
      </c>
      <c r="D42" s="33">
        <f t="shared" ref="D42:D43" si="16">SUM(P42,S42,V42,Y42,AB42)</f>
        <v>54</v>
      </c>
      <c r="E42" s="29">
        <f t="shared" ref="E42:E43" si="17">SUM(Q42,T42,W42,Z42,AC42)</f>
        <v>46</v>
      </c>
      <c r="F42" s="33">
        <v>24</v>
      </c>
      <c r="G42" s="33"/>
      <c r="H42" s="33"/>
      <c r="I42" s="114">
        <f t="shared" si="14"/>
        <v>8</v>
      </c>
      <c r="J42" s="100"/>
      <c r="K42" s="35"/>
      <c r="L42" s="85"/>
      <c r="M42" s="33"/>
      <c r="N42" s="33"/>
      <c r="O42" s="33"/>
      <c r="P42" s="33">
        <v>54</v>
      </c>
      <c r="Q42" s="33">
        <v>46</v>
      </c>
      <c r="R42" s="33">
        <v>8</v>
      </c>
      <c r="S42" s="33"/>
      <c r="T42" s="33"/>
      <c r="U42" s="33"/>
      <c r="V42" s="33"/>
      <c r="W42" s="33"/>
      <c r="X42" s="33"/>
      <c r="Y42" s="33"/>
      <c r="Z42" s="80"/>
      <c r="AA42" s="80"/>
      <c r="AB42" s="80"/>
      <c r="AC42" s="80"/>
      <c r="AD42" s="35"/>
    </row>
    <row r="43" spans="1:30" ht="39" customHeight="1" thickBot="1">
      <c r="A43" s="67" t="s">
        <v>83</v>
      </c>
      <c r="B43" s="31" t="s">
        <v>85</v>
      </c>
      <c r="C43" s="32" t="s">
        <v>56</v>
      </c>
      <c r="D43" s="33">
        <f t="shared" si="16"/>
        <v>32</v>
      </c>
      <c r="E43" s="29">
        <f t="shared" si="17"/>
        <v>32</v>
      </c>
      <c r="F43" s="33">
        <v>14</v>
      </c>
      <c r="G43" s="33"/>
      <c r="H43" s="33"/>
      <c r="I43" s="114">
        <f t="shared" si="14"/>
        <v>0</v>
      </c>
      <c r="J43" s="100"/>
      <c r="K43" s="35"/>
      <c r="L43" s="85"/>
      <c r="M43" s="33"/>
      <c r="N43" s="33"/>
      <c r="O43" s="33"/>
      <c r="P43" s="33">
        <v>32</v>
      </c>
      <c r="Q43" s="33">
        <v>32</v>
      </c>
      <c r="R43" s="33">
        <v>0</v>
      </c>
      <c r="S43" s="33"/>
      <c r="T43" s="33"/>
      <c r="U43" s="33"/>
      <c r="V43" s="33"/>
      <c r="W43" s="33"/>
      <c r="X43" s="33"/>
      <c r="Y43" s="33"/>
      <c r="Z43" s="80"/>
      <c r="AA43" s="80"/>
      <c r="AB43" s="80"/>
      <c r="AC43" s="80"/>
      <c r="AD43" s="35"/>
    </row>
    <row r="44" spans="1:30" ht="37.5" customHeight="1" thickBot="1">
      <c r="A44" s="51" t="s">
        <v>87</v>
      </c>
      <c r="B44" s="52" t="s">
        <v>88</v>
      </c>
      <c r="C44" s="52" t="s">
        <v>124</v>
      </c>
      <c r="D44" s="52">
        <f>SUM(D45:D59)</f>
        <v>973</v>
      </c>
      <c r="E44" s="52">
        <f t="shared" ref="E44:AC44" si="18">SUM(E45:E59)</f>
        <v>936</v>
      </c>
      <c r="F44" s="52">
        <f t="shared" si="18"/>
        <v>459</v>
      </c>
      <c r="G44" s="52">
        <f t="shared" si="18"/>
        <v>20</v>
      </c>
      <c r="H44" s="52">
        <f t="shared" si="18"/>
        <v>0</v>
      </c>
      <c r="I44" s="132">
        <f t="shared" si="18"/>
        <v>37</v>
      </c>
      <c r="J44" s="52">
        <f t="shared" si="18"/>
        <v>0</v>
      </c>
      <c r="K44" s="52">
        <f t="shared" si="18"/>
        <v>0</v>
      </c>
      <c r="L44" s="52">
        <f t="shared" si="18"/>
        <v>0</v>
      </c>
      <c r="M44" s="52">
        <f t="shared" si="18"/>
        <v>0</v>
      </c>
      <c r="N44" s="52">
        <f t="shared" si="18"/>
        <v>0</v>
      </c>
      <c r="O44" s="52">
        <f t="shared" si="18"/>
        <v>0</v>
      </c>
      <c r="P44" s="52">
        <f t="shared" si="18"/>
        <v>324</v>
      </c>
      <c r="Q44" s="52">
        <f t="shared" si="18"/>
        <v>308</v>
      </c>
      <c r="R44" s="52">
        <f t="shared" si="18"/>
        <v>16</v>
      </c>
      <c r="S44" s="52">
        <f t="shared" si="18"/>
        <v>324</v>
      </c>
      <c r="T44" s="52">
        <f t="shared" si="18"/>
        <v>316</v>
      </c>
      <c r="U44" s="52">
        <f t="shared" si="18"/>
        <v>8</v>
      </c>
      <c r="V44" s="52">
        <f t="shared" si="18"/>
        <v>110</v>
      </c>
      <c r="W44" s="52">
        <f t="shared" si="18"/>
        <v>106</v>
      </c>
      <c r="X44" s="52">
        <f t="shared" si="18"/>
        <v>4</v>
      </c>
      <c r="Y44" s="52">
        <f t="shared" si="18"/>
        <v>77</v>
      </c>
      <c r="Z44" s="52">
        <f t="shared" si="18"/>
        <v>74</v>
      </c>
      <c r="AA44" s="52">
        <f t="shared" si="18"/>
        <v>3</v>
      </c>
      <c r="AB44" s="52">
        <f t="shared" si="18"/>
        <v>138</v>
      </c>
      <c r="AC44" s="52">
        <f t="shared" si="18"/>
        <v>132</v>
      </c>
      <c r="AD44" s="52">
        <f t="shared" ref="AD44" si="19">SUM(AD45:AD59)</f>
        <v>6</v>
      </c>
    </row>
    <row r="45" spans="1:30" ht="28.5" customHeight="1" thickBot="1">
      <c r="A45" s="67" t="s">
        <v>89</v>
      </c>
      <c r="B45" s="31" t="s">
        <v>100</v>
      </c>
      <c r="C45" s="32" t="s">
        <v>57</v>
      </c>
      <c r="D45" s="33">
        <f>SUM(P45,S45,V45,Y45,AB45)</f>
        <v>101</v>
      </c>
      <c r="E45" s="33">
        <f>SUM(Q45,T45,W45,Z45,AC45)</f>
        <v>95</v>
      </c>
      <c r="F45" s="33">
        <v>70</v>
      </c>
      <c r="G45" s="33"/>
      <c r="H45" s="33"/>
      <c r="I45" s="114">
        <f t="shared" si="14"/>
        <v>6</v>
      </c>
      <c r="J45" s="100"/>
      <c r="K45" s="35"/>
      <c r="L45" s="85"/>
      <c r="M45" s="33"/>
      <c r="N45" s="33"/>
      <c r="O45" s="33"/>
      <c r="P45" s="33">
        <v>80</v>
      </c>
      <c r="Q45" s="33">
        <v>74</v>
      </c>
      <c r="R45" s="33">
        <v>6</v>
      </c>
      <c r="S45" s="33">
        <v>21</v>
      </c>
      <c r="T45" s="33">
        <v>21</v>
      </c>
      <c r="U45" s="33">
        <v>0</v>
      </c>
      <c r="V45" s="118"/>
      <c r="W45" s="118"/>
      <c r="X45" s="118"/>
      <c r="Y45" s="33"/>
      <c r="Z45" s="80"/>
      <c r="AA45" s="80"/>
      <c r="AB45" s="80"/>
      <c r="AC45" s="80"/>
      <c r="AD45" s="35"/>
    </row>
    <row r="46" spans="1:30" ht="26.25" customHeight="1" thickBot="1">
      <c r="A46" s="67" t="s">
        <v>90</v>
      </c>
      <c r="B46" s="31" t="s">
        <v>101</v>
      </c>
      <c r="C46" s="32" t="s">
        <v>72</v>
      </c>
      <c r="D46" s="33">
        <f t="shared" ref="D46:D59" si="20">SUM(P46,S46,V46,Y46,AB46)</f>
        <v>86</v>
      </c>
      <c r="E46" s="33">
        <f t="shared" ref="E46:E59" si="21">SUM(Q46,T46,W46,Z46,AC46)</f>
        <v>80</v>
      </c>
      <c r="F46" s="33">
        <v>58</v>
      </c>
      <c r="G46" s="33"/>
      <c r="H46" s="33"/>
      <c r="I46" s="114">
        <f t="shared" si="14"/>
        <v>6</v>
      </c>
      <c r="J46" s="100"/>
      <c r="K46" s="35"/>
      <c r="L46" s="85"/>
      <c r="M46" s="33"/>
      <c r="N46" s="33"/>
      <c r="O46" s="33"/>
      <c r="P46" s="33">
        <v>86</v>
      </c>
      <c r="Q46" s="33">
        <v>80</v>
      </c>
      <c r="R46" s="33">
        <v>6</v>
      </c>
      <c r="S46" s="33"/>
      <c r="T46" s="33"/>
      <c r="U46" s="33"/>
      <c r="V46" s="118"/>
      <c r="W46" s="118"/>
      <c r="X46" s="118"/>
      <c r="Y46" s="33"/>
      <c r="Z46" s="80"/>
      <c r="AA46" s="80"/>
      <c r="AB46" s="80"/>
      <c r="AC46" s="80"/>
      <c r="AD46" s="35"/>
    </row>
    <row r="47" spans="1:30" ht="24" customHeight="1" thickBot="1">
      <c r="A47" s="67" t="s">
        <v>91</v>
      </c>
      <c r="B47" s="31" t="s">
        <v>102</v>
      </c>
      <c r="C47" s="32" t="s">
        <v>120</v>
      </c>
      <c r="D47" s="33">
        <f t="shared" si="20"/>
        <v>38</v>
      </c>
      <c r="E47" s="33">
        <f t="shared" si="21"/>
        <v>38</v>
      </c>
      <c r="F47" s="33">
        <v>12</v>
      </c>
      <c r="G47" s="33"/>
      <c r="H47" s="33"/>
      <c r="I47" s="114">
        <f t="shared" si="14"/>
        <v>0</v>
      </c>
      <c r="J47" s="100"/>
      <c r="K47" s="35"/>
      <c r="L47" s="85"/>
      <c r="M47" s="33"/>
      <c r="N47" s="33"/>
      <c r="O47" s="33"/>
      <c r="P47" s="33"/>
      <c r="Q47" s="33"/>
      <c r="R47" s="33"/>
      <c r="S47" s="33">
        <v>38</v>
      </c>
      <c r="T47" s="33">
        <v>38</v>
      </c>
      <c r="U47" s="33">
        <v>0</v>
      </c>
      <c r="V47" s="118"/>
      <c r="W47" s="118"/>
      <c r="X47" s="118"/>
      <c r="Y47" s="33"/>
      <c r="Z47" s="80"/>
      <c r="AA47" s="80"/>
      <c r="AB47" s="80"/>
      <c r="AC47" s="80"/>
      <c r="AD47" s="35"/>
    </row>
    <row r="48" spans="1:30" ht="25.5" customHeight="1" thickBot="1">
      <c r="A48" s="67" t="s">
        <v>92</v>
      </c>
      <c r="B48" s="31" t="s">
        <v>103</v>
      </c>
      <c r="C48" s="32" t="s">
        <v>56</v>
      </c>
      <c r="D48" s="33">
        <f t="shared" si="20"/>
        <v>62</v>
      </c>
      <c r="E48" s="33">
        <f t="shared" si="21"/>
        <v>58</v>
      </c>
      <c r="F48" s="33">
        <v>26</v>
      </c>
      <c r="G48" s="33"/>
      <c r="H48" s="33"/>
      <c r="I48" s="114">
        <f t="shared" si="14"/>
        <v>4</v>
      </c>
      <c r="J48" s="100"/>
      <c r="K48" s="35"/>
      <c r="L48" s="85"/>
      <c r="M48" s="33"/>
      <c r="N48" s="33"/>
      <c r="O48" s="33"/>
      <c r="P48" s="33">
        <v>62</v>
      </c>
      <c r="Q48" s="33">
        <v>58</v>
      </c>
      <c r="R48" s="33">
        <v>4</v>
      </c>
      <c r="S48" s="33"/>
      <c r="T48" s="33"/>
      <c r="U48" s="33"/>
      <c r="V48" s="118"/>
      <c r="W48" s="118"/>
      <c r="X48" s="118"/>
      <c r="Y48" s="33"/>
      <c r="Z48" s="80"/>
      <c r="AA48" s="80"/>
      <c r="AB48" s="80"/>
      <c r="AC48" s="80"/>
      <c r="AD48" s="35"/>
    </row>
    <row r="49" spans="1:30" ht="24" customHeight="1" thickBot="1">
      <c r="A49" s="67" t="s">
        <v>93</v>
      </c>
      <c r="B49" s="31" t="s">
        <v>104</v>
      </c>
      <c r="C49" s="32" t="s">
        <v>56</v>
      </c>
      <c r="D49" s="33">
        <f t="shared" si="20"/>
        <v>63</v>
      </c>
      <c r="E49" s="33">
        <f t="shared" si="21"/>
        <v>63</v>
      </c>
      <c r="F49" s="33">
        <v>26</v>
      </c>
      <c r="G49" s="33"/>
      <c r="H49" s="33"/>
      <c r="I49" s="114">
        <f t="shared" si="14"/>
        <v>0</v>
      </c>
      <c r="J49" s="100"/>
      <c r="K49" s="35"/>
      <c r="L49" s="85"/>
      <c r="M49" s="33"/>
      <c r="N49" s="33"/>
      <c r="O49" s="33"/>
      <c r="P49" s="33"/>
      <c r="Q49" s="33"/>
      <c r="R49" s="33"/>
      <c r="S49" s="33">
        <v>63</v>
      </c>
      <c r="T49" s="33">
        <v>63</v>
      </c>
      <c r="U49" s="33">
        <v>0</v>
      </c>
      <c r="V49" s="118"/>
      <c r="W49" s="118"/>
      <c r="X49" s="118"/>
      <c r="Y49" s="33"/>
      <c r="Z49" s="80"/>
      <c r="AA49" s="80"/>
      <c r="AB49" s="80"/>
      <c r="AC49" s="80"/>
      <c r="AD49" s="35"/>
    </row>
    <row r="50" spans="1:30" ht="34.5" customHeight="1" thickBot="1">
      <c r="A50" s="67" t="s">
        <v>94</v>
      </c>
      <c r="B50" s="53" t="s">
        <v>109</v>
      </c>
      <c r="C50" s="32" t="s">
        <v>57</v>
      </c>
      <c r="D50" s="33">
        <f t="shared" si="20"/>
        <v>88</v>
      </c>
      <c r="E50" s="33">
        <f t="shared" si="21"/>
        <v>82</v>
      </c>
      <c r="F50" s="33">
        <v>42</v>
      </c>
      <c r="G50" s="33"/>
      <c r="H50" s="33"/>
      <c r="I50" s="114">
        <f t="shared" si="14"/>
        <v>6</v>
      </c>
      <c r="J50" s="100"/>
      <c r="K50" s="35"/>
      <c r="L50" s="85"/>
      <c r="M50" s="33"/>
      <c r="N50" s="33"/>
      <c r="O50" s="33"/>
      <c r="P50" s="33"/>
      <c r="Q50" s="33"/>
      <c r="R50" s="33"/>
      <c r="S50" s="33">
        <v>88</v>
      </c>
      <c r="T50" s="33">
        <v>82</v>
      </c>
      <c r="U50" s="33">
        <v>6</v>
      </c>
      <c r="V50" s="118"/>
      <c r="W50" s="118"/>
      <c r="X50" s="118"/>
      <c r="Y50" s="33"/>
      <c r="Z50" s="80"/>
      <c r="AA50" s="80"/>
      <c r="AB50" s="80"/>
      <c r="AC50" s="80"/>
      <c r="AD50" s="35"/>
    </row>
    <row r="51" spans="1:30" ht="27.75" customHeight="1" thickBot="1">
      <c r="A51" s="67" t="s">
        <v>95</v>
      </c>
      <c r="B51" s="31" t="s">
        <v>105</v>
      </c>
      <c r="C51" s="206" t="s">
        <v>121</v>
      </c>
      <c r="D51" s="33">
        <f t="shared" si="20"/>
        <v>95</v>
      </c>
      <c r="E51" s="33">
        <f t="shared" si="21"/>
        <v>88</v>
      </c>
      <c r="F51" s="33">
        <v>10</v>
      </c>
      <c r="G51" s="33">
        <v>20</v>
      </c>
      <c r="H51" s="33"/>
      <c r="I51" s="114">
        <f t="shared" si="14"/>
        <v>7</v>
      </c>
      <c r="J51" s="100"/>
      <c r="K51" s="35"/>
      <c r="L51" s="85"/>
      <c r="M51" s="33"/>
      <c r="N51" s="33"/>
      <c r="O51" s="33"/>
      <c r="P51" s="33"/>
      <c r="Q51" s="33"/>
      <c r="R51" s="33"/>
      <c r="S51" s="33"/>
      <c r="T51" s="33"/>
      <c r="U51" s="33"/>
      <c r="V51" s="118">
        <v>50</v>
      </c>
      <c r="W51" s="118">
        <v>46</v>
      </c>
      <c r="X51" s="118">
        <v>4</v>
      </c>
      <c r="Y51" s="33">
        <v>45</v>
      </c>
      <c r="Z51" s="80">
        <v>42</v>
      </c>
      <c r="AA51" s="80">
        <v>3</v>
      </c>
      <c r="AB51" s="80"/>
      <c r="AC51" s="80"/>
      <c r="AD51" s="35"/>
    </row>
    <row r="52" spans="1:30" ht="31.5" customHeight="1" thickBot="1">
      <c r="A52" s="67" t="s">
        <v>96</v>
      </c>
      <c r="B52" s="31" t="s">
        <v>106</v>
      </c>
      <c r="C52" s="207"/>
      <c r="D52" s="33">
        <f t="shared" si="20"/>
        <v>32</v>
      </c>
      <c r="E52" s="33">
        <f t="shared" si="21"/>
        <v>32</v>
      </c>
      <c r="F52" s="33">
        <v>6</v>
      </c>
      <c r="G52" s="33"/>
      <c r="H52" s="33"/>
      <c r="I52" s="114">
        <f t="shared" si="14"/>
        <v>0</v>
      </c>
      <c r="J52" s="100"/>
      <c r="K52" s="35"/>
      <c r="L52" s="85"/>
      <c r="M52" s="33"/>
      <c r="N52" s="33"/>
      <c r="O52" s="33"/>
      <c r="P52" s="33"/>
      <c r="Q52" s="33"/>
      <c r="R52" s="33"/>
      <c r="S52" s="33"/>
      <c r="T52" s="33"/>
      <c r="U52" s="33"/>
      <c r="V52" s="118"/>
      <c r="W52" s="118"/>
      <c r="X52" s="118"/>
      <c r="Y52" s="33">
        <v>32</v>
      </c>
      <c r="Z52" s="80">
        <v>32</v>
      </c>
      <c r="AA52" s="80">
        <v>0</v>
      </c>
      <c r="AB52" s="80"/>
      <c r="AC52" s="80"/>
      <c r="AD52" s="35"/>
    </row>
    <row r="53" spans="1:30" ht="25.5" customHeight="1" thickBot="1">
      <c r="A53" s="67" t="s">
        <v>97</v>
      </c>
      <c r="B53" s="31" t="s">
        <v>107</v>
      </c>
      <c r="C53" s="32" t="s">
        <v>57</v>
      </c>
      <c r="D53" s="33">
        <f t="shared" si="20"/>
        <v>70</v>
      </c>
      <c r="E53" s="33">
        <f t="shared" si="21"/>
        <v>68</v>
      </c>
      <c r="F53" s="33">
        <v>34</v>
      </c>
      <c r="G53" s="33"/>
      <c r="H53" s="33"/>
      <c r="I53" s="114">
        <f t="shared" si="14"/>
        <v>2</v>
      </c>
      <c r="J53" s="100"/>
      <c r="K53" s="35"/>
      <c r="L53" s="85"/>
      <c r="M53" s="33"/>
      <c r="N53" s="33"/>
      <c r="O53" s="33"/>
      <c r="P53" s="33">
        <v>32</v>
      </c>
      <c r="Q53" s="33">
        <v>32</v>
      </c>
      <c r="R53" s="33">
        <v>0</v>
      </c>
      <c r="S53" s="116">
        <v>38</v>
      </c>
      <c r="T53" s="116">
        <v>36</v>
      </c>
      <c r="U53" s="116">
        <v>2</v>
      </c>
      <c r="V53" s="119"/>
      <c r="W53" s="119"/>
      <c r="X53" s="118"/>
      <c r="Y53" s="33"/>
      <c r="Z53" s="80"/>
      <c r="AA53" s="80"/>
      <c r="AB53" s="80"/>
      <c r="AC53" s="80"/>
      <c r="AD53" s="35"/>
    </row>
    <row r="54" spans="1:30" ht="31.5" customHeight="1" thickBot="1">
      <c r="A54" s="67" t="s">
        <v>98</v>
      </c>
      <c r="B54" s="72" t="s">
        <v>110</v>
      </c>
      <c r="C54" s="32" t="s">
        <v>120</v>
      </c>
      <c r="D54" s="33">
        <f t="shared" si="20"/>
        <v>70</v>
      </c>
      <c r="E54" s="33">
        <f t="shared" si="21"/>
        <v>70</v>
      </c>
      <c r="F54" s="33">
        <v>44</v>
      </c>
      <c r="G54" s="33"/>
      <c r="H54" s="33"/>
      <c r="I54" s="114">
        <f t="shared" si="14"/>
        <v>0</v>
      </c>
      <c r="J54" s="100"/>
      <c r="K54" s="35"/>
      <c r="L54" s="85"/>
      <c r="M54" s="33"/>
      <c r="N54" s="33"/>
      <c r="O54" s="33"/>
      <c r="P54" s="33">
        <v>32</v>
      </c>
      <c r="Q54" s="33">
        <v>32</v>
      </c>
      <c r="R54" s="33">
        <v>0</v>
      </c>
      <c r="S54" s="33">
        <v>38</v>
      </c>
      <c r="T54" s="33">
        <v>38</v>
      </c>
      <c r="U54" s="33">
        <v>0</v>
      </c>
      <c r="V54" s="118"/>
      <c r="W54" s="118"/>
      <c r="X54" s="118"/>
      <c r="Y54" s="33"/>
      <c r="Z54" s="80"/>
      <c r="AA54" s="80"/>
      <c r="AB54" s="80"/>
      <c r="AC54" s="80"/>
      <c r="AD54" s="35"/>
    </row>
    <row r="55" spans="1:30" ht="30" customHeight="1" thickBot="1">
      <c r="A55" s="67" t="s">
        <v>99</v>
      </c>
      <c r="B55" s="72" t="s">
        <v>111</v>
      </c>
      <c r="C55" s="38" t="s">
        <v>120</v>
      </c>
      <c r="D55" s="33">
        <f t="shared" si="20"/>
        <v>70</v>
      </c>
      <c r="E55" s="33">
        <f t="shared" si="21"/>
        <v>70</v>
      </c>
      <c r="F55" s="37">
        <v>39</v>
      </c>
      <c r="G55" s="37"/>
      <c r="H55" s="37"/>
      <c r="I55" s="114">
        <f t="shared" si="14"/>
        <v>0</v>
      </c>
      <c r="J55" s="99"/>
      <c r="K55" s="40"/>
      <c r="L55" s="86"/>
      <c r="M55" s="37"/>
      <c r="N55" s="37"/>
      <c r="O55" s="37"/>
      <c r="P55" s="37">
        <v>32</v>
      </c>
      <c r="Q55" s="37">
        <v>32</v>
      </c>
      <c r="R55" s="37">
        <v>0</v>
      </c>
      <c r="S55" s="37">
        <v>38</v>
      </c>
      <c r="T55" s="37">
        <v>38</v>
      </c>
      <c r="U55" s="37">
        <v>0</v>
      </c>
      <c r="V55" s="120"/>
      <c r="W55" s="120"/>
      <c r="X55" s="120"/>
      <c r="Y55" s="37"/>
      <c r="Z55" s="81"/>
      <c r="AA55" s="81"/>
      <c r="AB55" s="81"/>
      <c r="AC55" s="81"/>
      <c r="AD55" s="40"/>
    </row>
    <row r="56" spans="1:30" ht="28.5" customHeight="1" thickBot="1">
      <c r="A56" s="67" t="s">
        <v>108</v>
      </c>
      <c r="B56" s="158" t="s">
        <v>112</v>
      </c>
      <c r="C56" s="38" t="s">
        <v>122</v>
      </c>
      <c r="D56" s="33">
        <f t="shared" si="20"/>
        <v>34</v>
      </c>
      <c r="E56" s="33">
        <f t="shared" si="21"/>
        <v>32</v>
      </c>
      <c r="F56" s="37">
        <v>20</v>
      </c>
      <c r="G56" s="37"/>
      <c r="H56" s="37"/>
      <c r="I56" s="114">
        <f t="shared" si="14"/>
        <v>2</v>
      </c>
      <c r="J56" s="99"/>
      <c r="K56" s="40"/>
      <c r="L56" s="86"/>
      <c r="M56" s="37"/>
      <c r="N56" s="37"/>
      <c r="O56" s="37"/>
      <c r="P56" s="37"/>
      <c r="Q56" s="37"/>
      <c r="R56" s="37"/>
      <c r="S56" s="37"/>
      <c r="T56" s="37"/>
      <c r="U56" s="37"/>
      <c r="V56" s="120"/>
      <c r="W56" s="120"/>
      <c r="X56" s="120"/>
      <c r="Y56" s="37"/>
      <c r="Z56" s="81"/>
      <c r="AA56" s="81"/>
      <c r="AB56" s="81">
        <v>34</v>
      </c>
      <c r="AC56" s="81">
        <v>32</v>
      </c>
      <c r="AD56" s="40">
        <v>2</v>
      </c>
    </row>
    <row r="57" spans="1:30" ht="24" customHeight="1" thickBot="1">
      <c r="A57" s="67" t="s">
        <v>113</v>
      </c>
      <c r="B57" s="73" t="s">
        <v>115</v>
      </c>
      <c r="C57" s="38" t="s">
        <v>122</v>
      </c>
      <c r="D57" s="33">
        <f t="shared" si="20"/>
        <v>66</v>
      </c>
      <c r="E57" s="33">
        <f t="shared" si="21"/>
        <v>64</v>
      </c>
      <c r="F57" s="37">
        <v>32</v>
      </c>
      <c r="G57" s="37"/>
      <c r="H57" s="37"/>
      <c r="I57" s="114">
        <f t="shared" si="14"/>
        <v>2</v>
      </c>
      <c r="J57" s="99"/>
      <c r="K57" s="40"/>
      <c r="L57" s="86"/>
      <c r="M57" s="37"/>
      <c r="N57" s="37"/>
      <c r="O57" s="37"/>
      <c r="P57" s="37"/>
      <c r="Q57" s="37"/>
      <c r="R57" s="37"/>
      <c r="S57" s="37"/>
      <c r="T57" s="37"/>
      <c r="U57" s="37"/>
      <c r="V57" s="120"/>
      <c r="W57" s="120"/>
      <c r="X57" s="120"/>
      <c r="Y57" s="37"/>
      <c r="Z57" s="81"/>
      <c r="AA57" s="81"/>
      <c r="AB57" s="81">
        <v>66</v>
      </c>
      <c r="AC57" s="81">
        <v>64</v>
      </c>
      <c r="AD57" s="40">
        <v>2</v>
      </c>
    </row>
    <row r="58" spans="1:30" ht="33" customHeight="1" thickBot="1">
      <c r="A58" s="67" t="s">
        <v>114</v>
      </c>
      <c r="B58" s="73" t="s">
        <v>116</v>
      </c>
      <c r="C58" s="25" t="s">
        <v>123</v>
      </c>
      <c r="D58" s="33">
        <f t="shared" si="20"/>
        <v>60</v>
      </c>
      <c r="E58" s="33">
        <f t="shared" si="21"/>
        <v>60</v>
      </c>
      <c r="F58" s="37">
        <v>12</v>
      </c>
      <c r="G58" s="37"/>
      <c r="H58" s="37"/>
      <c r="I58" s="114">
        <f t="shared" si="14"/>
        <v>0</v>
      </c>
      <c r="J58" s="99"/>
      <c r="K58" s="40"/>
      <c r="L58" s="86"/>
      <c r="M58" s="37"/>
      <c r="N58" s="37"/>
      <c r="O58" s="37"/>
      <c r="P58" s="37"/>
      <c r="Q58" s="37"/>
      <c r="R58" s="37"/>
      <c r="S58" s="37"/>
      <c r="T58" s="37"/>
      <c r="U58" s="37"/>
      <c r="V58" s="120">
        <v>60</v>
      </c>
      <c r="W58" s="120">
        <v>60</v>
      </c>
      <c r="X58" s="120">
        <v>0</v>
      </c>
      <c r="Y58" s="37"/>
      <c r="Z58" s="81"/>
      <c r="AA58" s="81"/>
      <c r="AB58" s="81"/>
      <c r="AC58" s="81"/>
      <c r="AD58" s="40"/>
    </row>
    <row r="59" spans="1:30" ht="33.75" customHeight="1" thickBot="1">
      <c r="A59" s="67" t="s">
        <v>117</v>
      </c>
      <c r="B59" s="73" t="s">
        <v>118</v>
      </c>
      <c r="C59" s="25" t="s">
        <v>122</v>
      </c>
      <c r="D59" s="33">
        <f t="shared" si="20"/>
        <v>38</v>
      </c>
      <c r="E59" s="33">
        <f t="shared" si="21"/>
        <v>36</v>
      </c>
      <c r="F59" s="37">
        <v>28</v>
      </c>
      <c r="G59" s="37"/>
      <c r="H59" s="37"/>
      <c r="I59" s="114">
        <f t="shared" si="14"/>
        <v>2</v>
      </c>
      <c r="J59" s="99"/>
      <c r="K59" s="40"/>
      <c r="L59" s="86"/>
      <c r="M59" s="37"/>
      <c r="N59" s="37"/>
      <c r="O59" s="37"/>
      <c r="P59" s="37"/>
      <c r="Q59" s="37"/>
      <c r="R59" s="37"/>
      <c r="S59" s="37"/>
      <c r="T59" s="37"/>
      <c r="U59" s="37"/>
      <c r="V59" s="120"/>
      <c r="W59" s="120"/>
      <c r="X59" s="120"/>
      <c r="Y59" s="37"/>
      <c r="Z59" s="81"/>
      <c r="AA59" s="81"/>
      <c r="AB59" s="81">
        <v>38</v>
      </c>
      <c r="AC59" s="81">
        <v>36</v>
      </c>
      <c r="AD59" s="40">
        <v>2</v>
      </c>
    </row>
    <row r="60" spans="1:30" ht="45" customHeight="1" thickBot="1">
      <c r="A60" s="54" t="s">
        <v>125</v>
      </c>
      <c r="B60" s="55" t="s">
        <v>126</v>
      </c>
      <c r="C60" s="55"/>
      <c r="D60" s="55">
        <f>SUM(D61,D67,D74,D78,D82)</f>
        <v>2299</v>
      </c>
      <c r="E60" s="55">
        <f t="shared" ref="E60:AD60" si="22">SUM(E61,E67,E74,E78,E82)</f>
        <v>1302</v>
      </c>
      <c r="F60" s="55">
        <f t="shared" si="22"/>
        <v>350</v>
      </c>
      <c r="G60" s="55">
        <f t="shared" si="22"/>
        <v>100</v>
      </c>
      <c r="H60" s="55">
        <f t="shared" si="22"/>
        <v>864</v>
      </c>
      <c r="I60" s="132">
        <f t="shared" si="22"/>
        <v>133</v>
      </c>
      <c r="J60" s="55">
        <f t="shared" si="22"/>
        <v>0</v>
      </c>
      <c r="K60" s="55">
        <f t="shared" si="22"/>
        <v>0</v>
      </c>
      <c r="L60" s="55">
        <f t="shared" si="22"/>
        <v>0</v>
      </c>
      <c r="M60" s="55">
        <f t="shared" si="22"/>
        <v>0</v>
      </c>
      <c r="N60" s="55">
        <f t="shared" si="22"/>
        <v>0</v>
      </c>
      <c r="O60" s="55">
        <f t="shared" si="22"/>
        <v>0</v>
      </c>
      <c r="P60" s="55">
        <f t="shared" si="22"/>
        <v>0</v>
      </c>
      <c r="Q60" s="55">
        <f t="shared" si="22"/>
        <v>0</v>
      </c>
      <c r="R60" s="55">
        <f t="shared" si="22"/>
        <v>0</v>
      </c>
      <c r="S60" s="55">
        <f t="shared" si="22"/>
        <v>249</v>
      </c>
      <c r="T60" s="55">
        <f t="shared" si="22"/>
        <v>235</v>
      </c>
      <c r="U60" s="124">
        <f t="shared" si="22"/>
        <v>14</v>
      </c>
      <c r="V60" s="125">
        <f t="shared" si="22"/>
        <v>400</v>
      </c>
      <c r="W60" s="125">
        <f t="shared" si="22"/>
        <v>366</v>
      </c>
      <c r="X60" s="125">
        <f t="shared" si="22"/>
        <v>34</v>
      </c>
      <c r="Y60" s="55">
        <f t="shared" si="22"/>
        <v>345</v>
      </c>
      <c r="Z60" s="55">
        <f t="shared" si="22"/>
        <v>313</v>
      </c>
      <c r="AA60" s="55">
        <f t="shared" si="22"/>
        <v>32</v>
      </c>
      <c r="AB60" s="55">
        <f t="shared" si="22"/>
        <v>441</v>
      </c>
      <c r="AC60" s="55">
        <f t="shared" si="22"/>
        <v>388</v>
      </c>
      <c r="AD60" s="55">
        <f t="shared" si="22"/>
        <v>53</v>
      </c>
    </row>
    <row r="61" spans="1:30" ht="53.25" customHeight="1" thickBot="1">
      <c r="A61" s="57" t="s">
        <v>127</v>
      </c>
      <c r="B61" s="159" t="s">
        <v>128</v>
      </c>
      <c r="C61" s="49"/>
      <c r="D61" s="49">
        <f>SUM(D62:D66)</f>
        <v>798</v>
      </c>
      <c r="E61" s="49">
        <f t="shared" ref="E61:AD61" si="23">SUM(E62:E66)</f>
        <v>515</v>
      </c>
      <c r="F61" s="49">
        <f t="shared" si="23"/>
        <v>0</v>
      </c>
      <c r="G61" s="49">
        <f t="shared" si="23"/>
        <v>100</v>
      </c>
      <c r="H61" s="49">
        <f t="shared" si="23"/>
        <v>216</v>
      </c>
      <c r="I61" s="132">
        <f t="shared" si="23"/>
        <v>67</v>
      </c>
      <c r="J61" s="49">
        <f t="shared" si="23"/>
        <v>0</v>
      </c>
      <c r="K61" s="49">
        <f t="shared" si="23"/>
        <v>0</v>
      </c>
      <c r="L61" s="49">
        <f t="shared" si="23"/>
        <v>0</v>
      </c>
      <c r="M61" s="49">
        <f t="shared" si="23"/>
        <v>0</v>
      </c>
      <c r="N61" s="49">
        <f t="shared" si="23"/>
        <v>0</v>
      </c>
      <c r="O61" s="49">
        <f t="shared" si="23"/>
        <v>0</v>
      </c>
      <c r="P61" s="49">
        <f t="shared" si="23"/>
        <v>0</v>
      </c>
      <c r="Q61" s="49">
        <f t="shared" si="23"/>
        <v>0</v>
      </c>
      <c r="R61" s="49">
        <f t="shared" si="23"/>
        <v>0</v>
      </c>
      <c r="S61" s="49">
        <f t="shared" si="23"/>
        <v>130</v>
      </c>
      <c r="T61" s="49">
        <f t="shared" si="23"/>
        <v>116</v>
      </c>
      <c r="U61" s="49">
        <f t="shared" si="23"/>
        <v>14</v>
      </c>
      <c r="V61" s="49">
        <f t="shared" si="23"/>
        <v>212</v>
      </c>
      <c r="W61" s="49">
        <f t="shared" si="23"/>
        <v>194</v>
      </c>
      <c r="X61" s="49">
        <f t="shared" si="23"/>
        <v>18</v>
      </c>
      <c r="Y61" s="49">
        <f t="shared" si="23"/>
        <v>181</v>
      </c>
      <c r="Z61" s="49">
        <f t="shared" si="23"/>
        <v>155</v>
      </c>
      <c r="AA61" s="49">
        <f t="shared" si="23"/>
        <v>26</v>
      </c>
      <c r="AB61" s="49">
        <f t="shared" si="23"/>
        <v>59</v>
      </c>
      <c r="AC61" s="49">
        <f t="shared" si="23"/>
        <v>50</v>
      </c>
      <c r="AD61" s="49">
        <f t="shared" si="23"/>
        <v>9</v>
      </c>
    </row>
    <row r="62" spans="1:30" ht="28.5" customHeight="1" thickBot="1">
      <c r="A62" s="46" t="s">
        <v>129</v>
      </c>
      <c r="B62" s="117" t="s">
        <v>137</v>
      </c>
      <c r="C62" s="33" t="s">
        <v>71</v>
      </c>
      <c r="D62" s="74">
        <f>SUM(P62,S62,V62,Y62,AB62)</f>
        <v>183</v>
      </c>
      <c r="E62" s="33">
        <f>SUM(Q62,T62,W62,Z62,AC62)</f>
        <v>139</v>
      </c>
      <c r="F62" s="33"/>
      <c r="G62" s="33">
        <v>20</v>
      </c>
      <c r="H62" s="33"/>
      <c r="I62" s="114">
        <f t="shared" si="14"/>
        <v>44</v>
      </c>
      <c r="J62" s="100"/>
      <c r="K62" s="35"/>
      <c r="L62" s="85"/>
      <c r="M62" s="33"/>
      <c r="N62" s="33"/>
      <c r="O62" s="33"/>
      <c r="P62" s="33"/>
      <c r="Q62" s="33"/>
      <c r="R62" s="33"/>
      <c r="S62" s="33">
        <v>42</v>
      </c>
      <c r="T62" s="33">
        <v>34</v>
      </c>
      <c r="U62" s="33">
        <v>8</v>
      </c>
      <c r="V62" s="118">
        <v>86</v>
      </c>
      <c r="W62" s="118">
        <v>70</v>
      </c>
      <c r="X62" s="118">
        <v>16</v>
      </c>
      <c r="Y62" s="33">
        <v>55</v>
      </c>
      <c r="Z62" s="80">
        <v>35</v>
      </c>
      <c r="AA62" s="80">
        <v>20</v>
      </c>
      <c r="AB62" s="80"/>
      <c r="AC62" s="80"/>
      <c r="AD62" s="35"/>
    </row>
    <row r="63" spans="1:30" ht="30" customHeight="1" thickBot="1">
      <c r="A63" s="46" t="s">
        <v>130</v>
      </c>
      <c r="B63" s="31" t="s">
        <v>133</v>
      </c>
      <c r="C63" s="33" t="s">
        <v>122</v>
      </c>
      <c r="D63" s="74">
        <f t="shared" ref="D63:D65" si="24">SUM(P63,S63,V63,Y63,AB63)</f>
        <v>147</v>
      </c>
      <c r="E63" s="33">
        <f t="shared" ref="E63:E66" si="25">SUM(Q63,T63,W63,Z63,AC63)</f>
        <v>134</v>
      </c>
      <c r="F63" s="33"/>
      <c r="G63" s="33">
        <v>50</v>
      </c>
      <c r="H63" s="33"/>
      <c r="I63" s="114">
        <f t="shared" si="14"/>
        <v>13</v>
      </c>
      <c r="J63" s="100"/>
      <c r="K63" s="35"/>
      <c r="L63" s="85"/>
      <c r="M63" s="33"/>
      <c r="N63" s="33"/>
      <c r="O63" s="33"/>
      <c r="P63" s="33"/>
      <c r="Q63" s="33"/>
      <c r="R63" s="33"/>
      <c r="S63" s="33"/>
      <c r="T63" s="33"/>
      <c r="U63" s="33"/>
      <c r="V63" s="118"/>
      <c r="W63" s="118"/>
      <c r="X63" s="118"/>
      <c r="Y63" s="33">
        <v>88</v>
      </c>
      <c r="Z63" s="80">
        <v>84</v>
      </c>
      <c r="AA63" s="80">
        <v>4</v>
      </c>
      <c r="AB63" s="80">
        <v>59</v>
      </c>
      <c r="AC63" s="80">
        <v>50</v>
      </c>
      <c r="AD63" s="35">
        <v>9</v>
      </c>
    </row>
    <row r="64" spans="1:30" ht="26.25" customHeight="1" thickBot="1">
      <c r="A64" s="46" t="s">
        <v>131</v>
      </c>
      <c r="B64" s="72" t="s">
        <v>134</v>
      </c>
      <c r="C64" s="33" t="s">
        <v>71</v>
      </c>
      <c r="D64" s="74">
        <f t="shared" si="24"/>
        <v>220</v>
      </c>
      <c r="E64" s="33">
        <f t="shared" si="25"/>
        <v>210</v>
      </c>
      <c r="F64" s="33"/>
      <c r="G64" s="33">
        <v>30</v>
      </c>
      <c r="H64" s="33"/>
      <c r="I64" s="114">
        <f t="shared" si="14"/>
        <v>10</v>
      </c>
      <c r="J64" s="100"/>
      <c r="K64" s="35"/>
      <c r="L64" s="85"/>
      <c r="M64" s="33"/>
      <c r="N64" s="33"/>
      <c r="O64" s="33"/>
      <c r="P64" s="33"/>
      <c r="Q64" s="33"/>
      <c r="R64" s="33"/>
      <c r="S64" s="33">
        <v>88</v>
      </c>
      <c r="T64" s="33">
        <v>82</v>
      </c>
      <c r="U64" s="33">
        <v>6</v>
      </c>
      <c r="V64" s="118">
        <v>94</v>
      </c>
      <c r="W64" s="118">
        <v>92</v>
      </c>
      <c r="X64" s="118">
        <v>2</v>
      </c>
      <c r="Y64" s="33">
        <v>38</v>
      </c>
      <c r="Z64" s="80">
        <v>36</v>
      </c>
      <c r="AA64" s="80">
        <v>2</v>
      </c>
      <c r="AB64" s="80"/>
      <c r="AC64" s="80"/>
      <c r="AD64" s="35"/>
    </row>
    <row r="65" spans="1:30" ht="24" customHeight="1" thickBot="1">
      <c r="A65" s="46" t="s">
        <v>132</v>
      </c>
      <c r="B65" s="72" t="s">
        <v>135</v>
      </c>
      <c r="C65" s="33" t="s">
        <v>78</v>
      </c>
      <c r="D65" s="74">
        <f t="shared" si="24"/>
        <v>32</v>
      </c>
      <c r="E65" s="33">
        <f t="shared" si="25"/>
        <v>32</v>
      </c>
      <c r="F65" s="33"/>
      <c r="G65" s="33"/>
      <c r="H65" s="33"/>
      <c r="I65" s="114">
        <f t="shared" si="14"/>
        <v>0</v>
      </c>
      <c r="J65" s="100"/>
      <c r="K65" s="35"/>
      <c r="L65" s="85"/>
      <c r="M65" s="33"/>
      <c r="N65" s="33"/>
      <c r="O65" s="33"/>
      <c r="P65" s="33"/>
      <c r="Q65" s="33"/>
      <c r="R65" s="33"/>
      <c r="S65" s="33"/>
      <c r="T65" s="33"/>
      <c r="U65" s="33"/>
      <c r="V65" s="118">
        <v>32</v>
      </c>
      <c r="W65" s="118">
        <v>32</v>
      </c>
      <c r="X65" s="118">
        <v>0</v>
      </c>
      <c r="Y65" s="33"/>
      <c r="Z65" s="80"/>
      <c r="AA65" s="80"/>
      <c r="AB65" s="80"/>
      <c r="AC65" s="80"/>
      <c r="AD65" s="35"/>
    </row>
    <row r="66" spans="1:30" ht="30.75" customHeight="1" thickBot="1">
      <c r="A66" s="58" t="s">
        <v>136</v>
      </c>
      <c r="B66" s="59" t="s">
        <v>186</v>
      </c>
      <c r="C66" s="60" t="s">
        <v>71</v>
      </c>
      <c r="D66" s="74">
        <v>216</v>
      </c>
      <c r="E66" s="33">
        <f t="shared" si="25"/>
        <v>0</v>
      </c>
      <c r="F66" s="60"/>
      <c r="G66" s="60"/>
      <c r="H66" s="60">
        <v>216</v>
      </c>
      <c r="I66" s="114">
        <f t="shared" si="14"/>
        <v>0</v>
      </c>
      <c r="J66" s="100"/>
      <c r="K66" s="35"/>
      <c r="L66" s="87"/>
      <c r="M66" s="60"/>
      <c r="N66" s="77"/>
      <c r="O66" s="77"/>
      <c r="P66" s="77"/>
      <c r="Q66" s="77"/>
      <c r="R66" s="60"/>
      <c r="S66" s="60"/>
      <c r="T66" s="77"/>
      <c r="U66" s="77"/>
      <c r="V66" s="121"/>
      <c r="W66" s="121"/>
      <c r="X66" s="121"/>
      <c r="Y66" s="60"/>
      <c r="Z66" s="82"/>
      <c r="AA66" s="82"/>
      <c r="AB66" s="82"/>
      <c r="AC66" s="82"/>
      <c r="AD66" s="61"/>
    </row>
    <row r="67" spans="1:30" ht="51" customHeight="1" thickBot="1">
      <c r="A67" s="49" t="s">
        <v>138</v>
      </c>
      <c r="B67" s="45" t="s">
        <v>139</v>
      </c>
      <c r="C67" s="49"/>
      <c r="D67" s="49">
        <f>SUM(D68:D73)</f>
        <v>749</v>
      </c>
      <c r="E67" s="49">
        <f t="shared" ref="E67:AD67" si="26">SUM(E68:E73)</f>
        <v>489</v>
      </c>
      <c r="F67" s="49">
        <f t="shared" si="26"/>
        <v>200</v>
      </c>
      <c r="G67" s="49">
        <f t="shared" si="26"/>
        <v>0</v>
      </c>
      <c r="H67" s="49">
        <f t="shared" si="26"/>
        <v>216</v>
      </c>
      <c r="I67" s="132">
        <f t="shared" si="26"/>
        <v>44</v>
      </c>
      <c r="J67" s="49">
        <f t="shared" si="26"/>
        <v>0</v>
      </c>
      <c r="K67" s="49">
        <f t="shared" si="26"/>
        <v>0</v>
      </c>
      <c r="L67" s="49">
        <f t="shared" si="26"/>
        <v>0</v>
      </c>
      <c r="M67" s="49">
        <f t="shared" si="26"/>
        <v>0</v>
      </c>
      <c r="N67" s="49">
        <f t="shared" si="26"/>
        <v>0</v>
      </c>
      <c r="O67" s="49">
        <f t="shared" si="26"/>
        <v>0</v>
      </c>
      <c r="P67" s="49">
        <f t="shared" si="26"/>
        <v>0</v>
      </c>
      <c r="Q67" s="49">
        <f t="shared" si="26"/>
        <v>0</v>
      </c>
      <c r="R67" s="49">
        <f t="shared" si="26"/>
        <v>0</v>
      </c>
      <c r="S67" s="49">
        <f t="shared" si="26"/>
        <v>119</v>
      </c>
      <c r="T67" s="49">
        <f t="shared" si="26"/>
        <v>119</v>
      </c>
      <c r="U67" s="49">
        <f t="shared" si="26"/>
        <v>0</v>
      </c>
      <c r="V67" s="49">
        <f t="shared" si="26"/>
        <v>126</v>
      </c>
      <c r="W67" s="49">
        <f t="shared" si="26"/>
        <v>116</v>
      </c>
      <c r="X67" s="49">
        <f t="shared" si="26"/>
        <v>10</v>
      </c>
      <c r="Y67" s="49">
        <f t="shared" si="26"/>
        <v>32</v>
      </c>
      <c r="Z67" s="49">
        <f t="shared" si="26"/>
        <v>28</v>
      </c>
      <c r="AA67" s="49">
        <f t="shared" si="26"/>
        <v>4</v>
      </c>
      <c r="AB67" s="49">
        <f t="shared" si="26"/>
        <v>256</v>
      </c>
      <c r="AC67" s="49">
        <f t="shared" si="26"/>
        <v>226</v>
      </c>
      <c r="AD67" s="49">
        <f t="shared" si="26"/>
        <v>30</v>
      </c>
    </row>
    <row r="68" spans="1:30" ht="48" customHeight="1" thickBot="1">
      <c r="A68" s="33" t="s">
        <v>140</v>
      </c>
      <c r="B68" s="63" t="s">
        <v>176</v>
      </c>
      <c r="C68" s="33" t="s">
        <v>200</v>
      </c>
      <c r="D68" s="33">
        <f>SUM(P68,S68,V68,Y68,AB68)</f>
        <v>371</v>
      </c>
      <c r="E68" s="33">
        <f>SUM(T68,W68,Z68,AC68)</f>
        <v>337</v>
      </c>
      <c r="F68" s="33">
        <v>160</v>
      </c>
      <c r="G68" s="33"/>
      <c r="H68" s="33"/>
      <c r="I68" s="114">
        <f t="shared" si="14"/>
        <v>34</v>
      </c>
      <c r="J68" s="100"/>
      <c r="K68" s="35"/>
      <c r="L68" s="85"/>
      <c r="M68" s="33"/>
      <c r="N68" s="33"/>
      <c r="O68" s="33"/>
      <c r="P68" s="33"/>
      <c r="Q68" s="33"/>
      <c r="R68" s="33"/>
      <c r="S68" s="33">
        <v>81</v>
      </c>
      <c r="T68" s="33">
        <v>81</v>
      </c>
      <c r="U68" s="33">
        <v>0</v>
      </c>
      <c r="V68" s="118">
        <v>96</v>
      </c>
      <c r="W68" s="118">
        <v>86</v>
      </c>
      <c r="X68" s="118">
        <v>10</v>
      </c>
      <c r="Y68" s="33">
        <v>32</v>
      </c>
      <c r="Z68" s="33">
        <v>28</v>
      </c>
      <c r="AA68" s="33">
        <v>4</v>
      </c>
      <c r="AB68" s="33">
        <v>162</v>
      </c>
      <c r="AC68" s="33">
        <v>142</v>
      </c>
      <c r="AD68" s="33">
        <v>20</v>
      </c>
    </row>
    <row r="69" spans="1:30" ht="39" customHeight="1" thickBot="1">
      <c r="A69" s="33" t="s">
        <v>141</v>
      </c>
      <c r="B69" s="70" t="s">
        <v>146</v>
      </c>
      <c r="C69" s="33" t="s">
        <v>200</v>
      </c>
      <c r="D69" s="33">
        <f t="shared" ref="D69:D71" si="27">SUM(P69,S69,V69,Y69,AB69)</f>
        <v>94</v>
      </c>
      <c r="E69" s="33">
        <f t="shared" ref="E69:E73" si="28">SUM(T69,W69,Z69,AC69)</f>
        <v>84</v>
      </c>
      <c r="F69" s="33">
        <v>40</v>
      </c>
      <c r="G69" s="33"/>
      <c r="H69" s="33"/>
      <c r="I69" s="114">
        <f t="shared" si="14"/>
        <v>10</v>
      </c>
      <c r="J69" s="100"/>
      <c r="K69" s="35"/>
      <c r="L69" s="85"/>
      <c r="M69" s="33"/>
      <c r="N69" s="33"/>
      <c r="O69" s="33"/>
      <c r="P69" s="33"/>
      <c r="Q69" s="33"/>
      <c r="R69" s="33"/>
      <c r="S69" s="33"/>
      <c r="T69" s="33"/>
      <c r="U69" s="33"/>
      <c r="V69" s="118"/>
      <c r="W69" s="118"/>
      <c r="X69" s="118"/>
      <c r="Y69" s="33"/>
      <c r="Z69" s="33"/>
      <c r="AA69" s="33"/>
      <c r="AB69" s="33">
        <v>94</v>
      </c>
      <c r="AC69" s="33">
        <v>84</v>
      </c>
      <c r="AD69" s="33">
        <v>10</v>
      </c>
    </row>
    <row r="70" spans="1:30" ht="43.5" customHeight="1" thickBot="1">
      <c r="A70" s="33" t="s">
        <v>142</v>
      </c>
      <c r="B70" s="65" t="s">
        <v>147</v>
      </c>
      <c r="C70" s="33" t="s">
        <v>123</v>
      </c>
      <c r="D70" s="33">
        <f t="shared" si="27"/>
        <v>30</v>
      </c>
      <c r="E70" s="33">
        <f t="shared" si="28"/>
        <v>30</v>
      </c>
      <c r="F70" s="33"/>
      <c r="G70" s="33"/>
      <c r="H70" s="33"/>
      <c r="I70" s="114">
        <f t="shared" si="14"/>
        <v>0</v>
      </c>
      <c r="J70" s="100"/>
      <c r="K70" s="35"/>
      <c r="L70" s="85"/>
      <c r="M70" s="33"/>
      <c r="N70" s="33"/>
      <c r="O70" s="33"/>
      <c r="P70" s="33"/>
      <c r="Q70" s="33"/>
      <c r="R70" s="33"/>
      <c r="S70" s="33"/>
      <c r="T70" s="33"/>
      <c r="U70" s="33"/>
      <c r="V70" s="118">
        <v>30</v>
      </c>
      <c r="W70" s="118">
        <v>30</v>
      </c>
      <c r="X70" s="118">
        <v>0</v>
      </c>
      <c r="Y70" s="33"/>
      <c r="Z70" s="33"/>
      <c r="AA70" s="33"/>
      <c r="AB70" s="33"/>
      <c r="AC70" s="33"/>
      <c r="AD70" s="33"/>
    </row>
    <row r="71" spans="1:30" ht="30" customHeight="1" thickBot="1">
      <c r="A71" s="33" t="s">
        <v>143</v>
      </c>
      <c r="B71" s="66" t="s">
        <v>148</v>
      </c>
      <c r="C71" s="212" t="s">
        <v>57</v>
      </c>
      <c r="D71" s="33">
        <f t="shared" si="27"/>
        <v>38</v>
      </c>
      <c r="E71" s="33">
        <f t="shared" si="28"/>
        <v>38</v>
      </c>
      <c r="F71" s="33"/>
      <c r="G71" s="33"/>
      <c r="H71" s="33"/>
      <c r="I71" s="114">
        <f t="shared" si="14"/>
        <v>0</v>
      </c>
      <c r="J71" s="100"/>
      <c r="K71" s="35"/>
      <c r="L71" s="85"/>
      <c r="M71" s="33"/>
      <c r="N71" s="33"/>
      <c r="O71" s="33"/>
      <c r="P71" s="33"/>
      <c r="Q71" s="33"/>
      <c r="R71" s="33"/>
      <c r="S71" s="33">
        <v>38</v>
      </c>
      <c r="T71" s="33">
        <v>38</v>
      </c>
      <c r="U71" s="33">
        <v>0</v>
      </c>
      <c r="V71" s="118"/>
      <c r="W71" s="118"/>
      <c r="X71" s="118"/>
      <c r="Y71" s="33"/>
      <c r="Z71" s="33"/>
      <c r="AA71" s="33"/>
      <c r="AB71" s="33"/>
      <c r="AC71" s="33"/>
      <c r="AD71" s="33"/>
    </row>
    <row r="72" spans="1:30" ht="26.25" customHeight="1" thickBot="1">
      <c r="A72" s="64" t="s">
        <v>144</v>
      </c>
      <c r="B72" s="64" t="s">
        <v>149</v>
      </c>
      <c r="C72" s="213"/>
      <c r="D72" s="33">
        <v>72</v>
      </c>
      <c r="E72" s="33">
        <f t="shared" si="28"/>
        <v>0</v>
      </c>
      <c r="F72" s="33"/>
      <c r="G72" s="33"/>
      <c r="H72" s="33">
        <v>72</v>
      </c>
      <c r="I72" s="114">
        <f t="shared" si="14"/>
        <v>0</v>
      </c>
      <c r="J72" s="100"/>
      <c r="K72" s="35"/>
      <c r="L72" s="85"/>
      <c r="M72" s="33"/>
      <c r="N72" s="33"/>
      <c r="O72" s="33"/>
      <c r="P72" s="33"/>
      <c r="Q72" s="33"/>
      <c r="R72" s="33"/>
      <c r="S72" s="33"/>
      <c r="T72" s="33"/>
      <c r="U72" s="33"/>
      <c r="V72" s="118"/>
      <c r="W72" s="118"/>
      <c r="X72" s="118"/>
      <c r="Y72" s="33"/>
      <c r="Z72" s="33"/>
      <c r="AA72" s="33"/>
      <c r="AB72" s="33"/>
      <c r="AC72" s="33"/>
      <c r="AD72" s="33"/>
    </row>
    <row r="73" spans="1:30" ht="30" customHeight="1" thickBot="1">
      <c r="A73" s="64" t="s">
        <v>145</v>
      </c>
      <c r="B73" s="64" t="s">
        <v>177</v>
      </c>
      <c r="C73" s="33" t="s">
        <v>122</v>
      </c>
      <c r="D73" s="33">
        <v>144</v>
      </c>
      <c r="E73" s="33">
        <f t="shared" si="28"/>
        <v>0</v>
      </c>
      <c r="F73" s="33"/>
      <c r="G73" s="33"/>
      <c r="H73" s="33">
        <v>144</v>
      </c>
      <c r="I73" s="114">
        <f t="shared" si="14"/>
        <v>0</v>
      </c>
      <c r="J73" s="100"/>
      <c r="K73" s="35"/>
      <c r="L73" s="85"/>
      <c r="M73" s="33"/>
      <c r="N73" s="33"/>
      <c r="O73" s="33"/>
      <c r="P73" s="33"/>
      <c r="Q73" s="33"/>
      <c r="R73" s="33"/>
      <c r="S73" s="33"/>
      <c r="T73" s="33"/>
      <c r="U73" s="33"/>
      <c r="V73" s="118"/>
      <c r="W73" s="118"/>
      <c r="X73" s="118"/>
      <c r="Y73" s="33"/>
      <c r="Z73" s="33"/>
      <c r="AA73" s="33"/>
      <c r="AB73" s="33"/>
      <c r="AC73" s="33"/>
      <c r="AD73" s="33"/>
    </row>
    <row r="74" spans="1:30" ht="113.25" customHeight="1" thickBot="1">
      <c r="A74" s="49" t="s">
        <v>150</v>
      </c>
      <c r="B74" s="45" t="s">
        <v>151</v>
      </c>
      <c r="C74" s="49"/>
      <c r="D74" s="49">
        <f>SUM(D75:D77)</f>
        <v>236</v>
      </c>
      <c r="E74" s="49">
        <f t="shared" ref="E74:AD74" si="29">SUM(E75:E77)</f>
        <v>158</v>
      </c>
      <c r="F74" s="49">
        <f t="shared" si="29"/>
        <v>78</v>
      </c>
      <c r="G74" s="49">
        <f t="shared" si="29"/>
        <v>0</v>
      </c>
      <c r="H74" s="49">
        <f t="shared" si="29"/>
        <v>72</v>
      </c>
      <c r="I74" s="132">
        <f t="shared" si="29"/>
        <v>6</v>
      </c>
      <c r="J74" s="49">
        <f t="shared" si="29"/>
        <v>0</v>
      </c>
      <c r="K74" s="49">
        <f t="shared" si="29"/>
        <v>0</v>
      </c>
      <c r="L74" s="49">
        <f t="shared" si="29"/>
        <v>0</v>
      </c>
      <c r="M74" s="49">
        <f t="shared" si="29"/>
        <v>0</v>
      </c>
      <c r="N74" s="49">
        <f t="shared" si="29"/>
        <v>0</v>
      </c>
      <c r="O74" s="49">
        <f t="shared" si="29"/>
        <v>0</v>
      </c>
      <c r="P74" s="49">
        <f t="shared" si="29"/>
        <v>0</v>
      </c>
      <c r="Q74" s="49">
        <f t="shared" si="29"/>
        <v>0</v>
      </c>
      <c r="R74" s="49">
        <f t="shared" si="29"/>
        <v>0</v>
      </c>
      <c r="S74" s="49">
        <f t="shared" si="29"/>
        <v>0</v>
      </c>
      <c r="T74" s="49">
        <f t="shared" si="29"/>
        <v>0</v>
      </c>
      <c r="U74" s="49">
        <f t="shared" si="29"/>
        <v>0</v>
      </c>
      <c r="V74" s="49">
        <f t="shared" si="29"/>
        <v>62</v>
      </c>
      <c r="W74" s="49">
        <f t="shared" si="29"/>
        <v>56</v>
      </c>
      <c r="X74" s="49">
        <f t="shared" si="29"/>
        <v>6</v>
      </c>
      <c r="Y74" s="49">
        <f t="shared" si="29"/>
        <v>102</v>
      </c>
      <c r="Z74" s="49">
        <f t="shared" si="29"/>
        <v>102</v>
      </c>
      <c r="AA74" s="49">
        <f t="shared" si="29"/>
        <v>0</v>
      </c>
      <c r="AB74" s="49">
        <f t="shared" si="29"/>
        <v>0</v>
      </c>
      <c r="AC74" s="49">
        <f t="shared" si="29"/>
        <v>0</v>
      </c>
      <c r="AD74" s="49">
        <f t="shared" si="29"/>
        <v>0</v>
      </c>
    </row>
    <row r="75" spans="1:30" ht="80.25" customHeight="1" thickBot="1">
      <c r="A75" s="33" t="s">
        <v>152</v>
      </c>
      <c r="B75" s="63" t="s">
        <v>154</v>
      </c>
      <c r="C75" s="33" t="s">
        <v>121</v>
      </c>
      <c r="D75" s="33">
        <f>SUM(P75,S75,V75,Y75,AB75)</f>
        <v>134</v>
      </c>
      <c r="E75" s="33">
        <f>SUM(Q75,T75,W75,Z75,AC75)</f>
        <v>128</v>
      </c>
      <c r="F75" s="33">
        <v>48</v>
      </c>
      <c r="G75" s="33"/>
      <c r="H75" s="33"/>
      <c r="I75" s="114">
        <f t="shared" si="14"/>
        <v>6</v>
      </c>
      <c r="J75" s="100"/>
      <c r="K75" s="35"/>
      <c r="L75" s="85"/>
      <c r="M75" s="33"/>
      <c r="N75" s="33"/>
      <c r="O75" s="33"/>
      <c r="P75" s="33"/>
      <c r="Q75" s="33"/>
      <c r="R75" s="33"/>
      <c r="S75" s="33"/>
      <c r="T75" s="33"/>
      <c r="U75" s="33"/>
      <c r="V75" s="118">
        <v>32</v>
      </c>
      <c r="W75" s="118">
        <v>26</v>
      </c>
      <c r="X75" s="118">
        <v>6</v>
      </c>
      <c r="Y75" s="33">
        <v>102</v>
      </c>
      <c r="Z75" s="33">
        <v>102</v>
      </c>
      <c r="AA75" s="33">
        <v>0</v>
      </c>
      <c r="AB75" s="33"/>
      <c r="AC75" s="33"/>
      <c r="AD75" s="33"/>
    </row>
    <row r="76" spans="1:30" ht="56.25" customHeight="1" thickBot="1">
      <c r="A76" s="33" t="s">
        <v>153</v>
      </c>
      <c r="B76" s="65" t="s">
        <v>155</v>
      </c>
      <c r="C76" s="33" t="s">
        <v>78</v>
      </c>
      <c r="D76" s="33">
        <f t="shared" ref="D76" si="30">SUM(E76,H76,I76)</f>
        <v>30</v>
      </c>
      <c r="E76" s="33">
        <f>SUM(Q76,T76,W76,Z76,AC76)</f>
        <v>30</v>
      </c>
      <c r="F76" s="33">
        <v>30</v>
      </c>
      <c r="G76" s="33"/>
      <c r="H76" s="33"/>
      <c r="I76" s="114">
        <f t="shared" si="14"/>
        <v>0</v>
      </c>
      <c r="J76" s="100"/>
      <c r="K76" s="35"/>
      <c r="L76" s="85"/>
      <c r="M76" s="33"/>
      <c r="N76" s="33"/>
      <c r="O76" s="33"/>
      <c r="P76" s="33"/>
      <c r="Q76" s="33"/>
      <c r="R76" s="33"/>
      <c r="S76" s="33"/>
      <c r="T76" s="33"/>
      <c r="U76" s="33"/>
      <c r="V76" s="118">
        <v>30</v>
      </c>
      <c r="W76" s="118">
        <v>30</v>
      </c>
      <c r="X76" s="118">
        <v>0</v>
      </c>
      <c r="Y76" s="33"/>
      <c r="Z76" s="33"/>
      <c r="AA76" s="33"/>
      <c r="AB76" s="33"/>
      <c r="AC76" s="33"/>
      <c r="AD76" s="33"/>
    </row>
    <row r="77" spans="1:30" ht="33.75" customHeight="1" thickBot="1">
      <c r="A77" s="64" t="s">
        <v>156</v>
      </c>
      <c r="B77" s="64" t="s">
        <v>188</v>
      </c>
      <c r="C77" s="33" t="s">
        <v>71</v>
      </c>
      <c r="D77" s="33">
        <v>72</v>
      </c>
      <c r="E77" s="33">
        <f t="shared" ref="E77" si="31">SUM(L77:AD77)</f>
        <v>0</v>
      </c>
      <c r="F77" s="33"/>
      <c r="G77" s="33"/>
      <c r="H77" s="33">
        <v>72</v>
      </c>
      <c r="I77" s="114">
        <f t="shared" si="14"/>
        <v>0</v>
      </c>
      <c r="J77" s="100"/>
      <c r="K77" s="35"/>
      <c r="L77" s="85"/>
      <c r="M77" s="33"/>
      <c r="N77" s="33"/>
      <c r="O77" s="33"/>
      <c r="P77" s="33"/>
      <c r="Q77" s="33"/>
      <c r="R77" s="33"/>
      <c r="S77" s="33"/>
      <c r="T77" s="33"/>
      <c r="U77" s="33"/>
      <c r="V77" s="118"/>
      <c r="W77" s="118"/>
      <c r="X77" s="118"/>
      <c r="Y77" s="33"/>
      <c r="Z77" s="33"/>
      <c r="AA77" s="33"/>
      <c r="AB77" s="33"/>
      <c r="AC77" s="33"/>
      <c r="AD77" s="33"/>
    </row>
    <row r="78" spans="1:30" ht="71.25" customHeight="1" thickBot="1">
      <c r="A78" s="49" t="s">
        <v>157</v>
      </c>
      <c r="B78" s="45" t="s">
        <v>158</v>
      </c>
      <c r="C78" s="49"/>
      <c r="D78" s="49">
        <f>SUM(D79:D81)</f>
        <v>228</v>
      </c>
      <c r="E78" s="49">
        <f t="shared" ref="E78:AD78" si="32">SUM(E79:E81)</f>
        <v>140</v>
      </c>
      <c r="F78" s="49">
        <f t="shared" si="32"/>
        <v>72</v>
      </c>
      <c r="G78" s="49">
        <f t="shared" si="32"/>
        <v>0</v>
      </c>
      <c r="H78" s="49">
        <f t="shared" si="32"/>
        <v>72</v>
      </c>
      <c r="I78" s="132">
        <f t="shared" si="32"/>
        <v>16</v>
      </c>
      <c r="J78" s="49">
        <f t="shared" si="32"/>
        <v>0</v>
      </c>
      <c r="K78" s="49">
        <f t="shared" si="32"/>
        <v>0</v>
      </c>
      <c r="L78" s="49">
        <f t="shared" si="32"/>
        <v>0</v>
      </c>
      <c r="M78" s="49">
        <f t="shared" si="32"/>
        <v>0</v>
      </c>
      <c r="N78" s="49">
        <f t="shared" si="32"/>
        <v>0</v>
      </c>
      <c r="O78" s="49">
        <f t="shared" si="32"/>
        <v>0</v>
      </c>
      <c r="P78" s="49">
        <f t="shared" si="32"/>
        <v>0</v>
      </c>
      <c r="Q78" s="49">
        <f t="shared" si="32"/>
        <v>0</v>
      </c>
      <c r="R78" s="49">
        <f t="shared" si="32"/>
        <v>0</v>
      </c>
      <c r="S78" s="49">
        <f t="shared" si="32"/>
        <v>0</v>
      </c>
      <c r="T78" s="49">
        <f t="shared" si="32"/>
        <v>0</v>
      </c>
      <c r="U78" s="49">
        <f t="shared" si="32"/>
        <v>0</v>
      </c>
      <c r="V78" s="49">
        <f t="shared" si="32"/>
        <v>0</v>
      </c>
      <c r="W78" s="49">
        <f t="shared" si="32"/>
        <v>0</v>
      </c>
      <c r="X78" s="49">
        <f t="shared" si="32"/>
        <v>0</v>
      </c>
      <c r="Y78" s="49">
        <f t="shared" si="32"/>
        <v>30</v>
      </c>
      <c r="Z78" s="49">
        <f t="shared" si="32"/>
        <v>28</v>
      </c>
      <c r="AA78" s="49">
        <f t="shared" si="32"/>
        <v>2</v>
      </c>
      <c r="AB78" s="49">
        <f t="shared" si="32"/>
        <v>126</v>
      </c>
      <c r="AC78" s="49">
        <f t="shared" si="32"/>
        <v>112</v>
      </c>
      <c r="AD78" s="49">
        <f t="shared" si="32"/>
        <v>14</v>
      </c>
    </row>
    <row r="79" spans="1:30" ht="35.25" customHeight="1" thickBot="1">
      <c r="A79" s="33" t="s">
        <v>159</v>
      </c>
      <c r="B79" s="64" t="s">
        <v>161</v>
      </c>
      <c r="C79" s="33" t="s">
        <v>200</v>
      </c>
      <c r="D79" s="33">
        <f>SUM(E79,H79,I79)</f>
        <v>96</v>
      </c>
      <c r="E79" s="33">
        <f>SUM(Z79,AC79)</f>
        <v>86</v>
      </c>
      <c r="F79" s="33">
        <v>36</v>
      </c>
      <c r="G79" s="33"/>
      <c r="H79" s="33"/>
      <c r="I79" s="114">
        <f t="shared" si="14"/>
        <v>10</v>
      </c>
      <c r="J79" s="100"/>
      <c r="K79" s="35"/>
      <c r="L79" s="85"/>
      <c r="M79" s="33"/>
      <c r="N79" s="33"/>
      <c r="O79" s="33"/>
      <c r="P79" s="33"/>
      <c r="Q79" s="33"/>
      <c r="R79" s="33"/>
      <c r="S79" s="33"/>
      <c r="T79" s="33"/>
      <c r="U79" s="33"/>
      <c r="V79" s="118"/>
      <c r="W79" s="118"/>
      <c r="X79" s="118"/>
      <c r="Y79" s="33">
        <v>30</v>
      </c>
      <c r="Z79" s="33">
        <v>28</v>
      </c>
      <c r="AA79" s="33">
        <v>2</v>
      </c>
      <c r="AB79" s="33">
        <v>66</v>
      </c>
      <c r="AC79" s="33">
        <v>58</v>
      </c>
      <c r="AD79" s="33">
        <v>8</v>
      </c>
    </row>
    <row r="80" spans="1:30" ht="31.5" customHeight="1" thickBot="1">
      <c r="A80" s="33" t="s">
        <v>160</v>
      </c>
      <c r="B80" s="64" t="s">
        <v>162</v>
      </c>
      <c r="C80" s="24" t="s">
        <v>122</v>
      </c>
      <c r="D80" s="33">
        <f t="shared" ref="D80" si="33">SUM(E80,H80,I80)</f>
        <v>60</v>
      </c>
      <c r="E80" s="33">
        <f t="shared" ref="E80:E81" si="34">SUM(Z80,AC80)</f>
        <v>54</v>
      </c>
      <c r="F80" s="33">
        <v>36</v>
      </c>
      <c r="G80" s="24"/>
      <c r="H80" s="24"/>
      <c r="I80" s="114">
        <f t="shared" si="14"/>
        <v>6</v>
      </c>
      <c r="J80" s="101"/>
      <c r="K80" s="102"/>
      <c r="L80" s="88"/>
      <c r="M80" s="24"/>
      <c r="N80" s="24"/>
      <c r="O80" s="24"/>
      <c r="P80" s="24"/>
      <c r="Q80" s="24"/>
      <c r="R80" s="24"/>
      <c r="S80" s="24"/>
      <c r="T80" s="24"/>
      <c r="U80" s="24"/>
      <c r="V80" s="122"/>
      <c r="W80" s="122"/>
      <c r="X80" s="122"/>
      <c r="Y80" s="24"/>
      <c r="Z80" s="24"/>
      <c r="AA80" s="24"/>
      <c r="AB80" s="24">
        <v>60</v>
      </c>
      <c r="AC80" s="24">
        <v>54</v>
      </c>
      <c r="AD80" s="24">
        <v>6</v>
      </c>
    </row>
    <row r="81" spans="1:31" ht="35.25" customHeight="1" thickBot="1">
      <c r="A81" s="68" t="s">
        <v>163</v>
      </c>
      <c r="B81" s="64" t="s">
        <v>187</v>
      </c>
      <c r="C81" s="24" t="s">
        <v>122</v>
      </c>
      <c r="D81" s="33">
        <v>72</v>
      </c>
      <c r="E81" s="33">
        <f t="shared" si="34"/>
        <v>0</v>
      </c>
      <c r="F81" s="33"/>
      <c r="G81" s="24"/>
      <c r="H81" s="24">
        <v>72</v>
      </c>
      <c r="I81" s="114">
        <f t="shared" si="14"/>
        <v>0</v>
      </c>
      <c r="J81" s="101"/>
      <c r="K81" s="102"/>
      <c r="L81" s="88"/>
      <c r="M81" s="24"/>
      <c r="N81" s="24"/>
      <c r="O81" s="24"/>
      <c r="P81" s="24"/>
      <c r="Q81" s="24"/>
      <c r="R81" s="24"/>
      <c r="S81" s="24"/>
      <c r="T81" s="24"/>
      <c r="U81" s="24"/>
      <c r="V81" s="122"/>
      <c r="W81" s="122"/>
      <c r="X81" s="122"/>
      <c r="Y81" s="24"/>
      <c r="Z81" s="24"/>
      <c r="AA81" s="24"/>
      <c r="AB81" s="24"/>
      <c r="AC81" s="24"/>
      <c r="AD81" s="24"/>
    </row>
    <row r="82" spans="1:31" ht="57" customHeight="1" thickBot="1">
      <c r="A82" s="62" t="s">
        <v>164</v>
      </c>
      <c r="B82" s="43" t="s">
        <v>165</v>
      </c>
      <c r="C82" s="147" t="s">
        <v>201</v>
      </c>
      <c r="D82" s="42">
        <f>SUM(D83:D85)</f>
        <v>288</v>
      </c>
      <c r="E82" s="42">
        <f t="shared" ref="E82:N82" si="35">SUM(E83:E85)</f>
        <v>0</v>
      </c>
      <c r="F82" s="42">
        <f t="shared" si="35"/>
        <v>0</v>
      </c>
      <c r="G82" s="42">
        <f t="shared" si="35"/>
        <v>0</v>
      </c>
      <c r="H82" s="42">
        <f t="shared" si="35"/>
        <v>288</v>
      </c>
      <c r="I82" s="114">
        <f t="shared" si="14"/>
        <v>0</v>
      </c>
      <c r="J82" s="83">
        <f t="shared" si="35"/>
        <v>0</v>
      </c>
      <c r="K82" s="83">
        <f t="shared" si="35"/>
        <v>0</v>
      </c>
      <c r="L82" s="83">
        <f t="shared" si="35"/>
        <v>0</v>
      </c>
      <c r="M82" s="83">
        <f t="shared" si="35"/>
        <v>0</v>
      </c>
      <c r="N82" s="83">
        <f t="shared" si="35"/>
        <v>0</v>
      </c>
      <c r="O82" s="83">
        <f>SUM(O83:O88)</f>
        <v>0</v>
      </c>
      <c r="P82" s="83">
        <f t="shared" ref="P82:AD82" si="36">SUM(P83:P88)</f>
        <v>0</v>
      </c>
      <c r="Q82" s="83">
        <f t="shared" si="36"/>
        <v>0</v>
      </c>
      <c r="R82" s="83">
        <f t="shared" si="36"/>
        <v>0</v>
      </c>
      <c r="S82" s="83">
        <f t="shared" si="36"/>
        <v>0</v>
      </c>
      <c r="T82" s="83">
        <f t="shared" si="36"/>
        <v>0</v>
      </c>
      <c r="U82" s="83">
        <f t="shared" si="36"/>
        <v>0</v>
      </c>
      <c r="V82" s="83">
        <f t="shared" si="36"/>
        <v>0</v>
      </c>
      <c r="W82" s="83">
        <f t="shared" si="36"/>
        <v>0</v>
      </c>
      <c r="X82" s="83">
        <f t="shared" si="36"/>
        <v>0</v>
      </c>
      <c r="Y82" s="83">
        <f t="shared" si="36"/>
        <v>0</v>
      </c>
      <c r="Z82" s="83">
        <f t="shared" si="36"/>
        <v>0</v>
      </c>
      <c r="AA82" s="83">
        <f t="shared" si="36"/>
        <v>0</v>
      </c>
      <c r="AB82" s="83">
        <f t="shared" si="36"/>
        <v>0</v>
      </c>
      <c r="AC82" s="83">
        <f t="shared" si="36"/>
        <v>0</v>
      </c>
      <c r="AD82" s="146">
        <f t="shared" si="36"/>
        <v>0</v>
      </c>
    </row>
    <row r="83" spans="1:31" ht="28.5" customHeight="1" thickBot="1">
      <c r="A83" s="31" t="s">
        <v>166</v>
      </c>
      <c r="B83" s="31" t="s">
        <v>167</v>
      </c>
      <c r="C83" s="216" t="s">
        <v>121</v>
      </c>
      <c r="D83" s="212">
        <v>144</v>
      </c>
      <c r="E83" s="33"/>
      <c r="F83" s="33">
        <v>0</v>
      </c>
      <c r="G83" s="33"/>
      <c r="H83" s="33"/>
      <c r="I83" s="114">
        <f t="shared" si="14"/>
        <v>0</v>
      </c>
      <c r="J83" s="100"/>
      <c r="K83" s="35"/>
      <c r="L83" s="85"/>
      <c r="M83" s="33"/>
      <c r="N83" s="33"/>
      <c r="O83" s="33"/>
      <c r="P83" s="33"/>
      <c r="Q83" s="33"/>
      <c r="R83" s="33"/>
      <c r="S83" s="33"/>
      <c r="T83" s="33"/>
      <c r="U83" s="33"/>
      <c r="V83" s="118"/>
      <c r="W83" s="118"/>
      <c r="X83" s="118"/>
      <c r="Y83" s="33"/>
      <c r="Z83" s="33"/>
      <c r="AA83" s="33"/>
      <c r="AB83" s="33"/>
      <c r="AC83" s="33"/>
      <c r="AD83" s="33"/>
    </row>
    <row r="84" spans="1:31" ht="27.75" customHeight="1" thickBot="1">
      <c r="A84" s="31" t="s">
        <v>168</v>
      </c>
      <c r="B84" s="31" t="s">
        <v>178</v>
      </c>
      <c r="C84" s="217"/>
      <c r="D84" s="213"/>
      <c r="E84" s="33">
        <f t="shared" ref="E84:E87" si="37">SUM(L84:AD84)</f>
        <v>0</v>
      </c>
      <c r="F84" s="33"/>
      <c r="G84" s="33"/>
      <c r="H84" s="33">
        <v>144</v>
      </c>
      <c r="I84" s="114">
        <f t="shared" si="14"/>
        <v>0</v>
      </c>
      <c r="J84" s="100"/>
      <c r="K84" s="35"/>
      <c r="L84" s="85"/>
      <c r="M84" s="33"/>
      <c r="N84" s="33"/>
      <c r="O84" s="33"/>
      <c r="P84" s="33"/>
      <c r="Q84" s="33"/>
      <c r="R84" s="33"/>
      <c r="S84" s="33"/>
      <c r="T84" s="33"/>
      <c r="U84" s="33"/>
      <c r="V84" s="118"/>
      <c r="W84" s="118"/>
      <c r="X84" s="118"/>
      <c r="Y84" s="33"/>
      <c r="Z84" s="33"/>
      <c r="AA84" s="33"/>
      <c r="AB84" s="33"/>
      <c r="AC84" s="33"/>
      <c r="AD84" s="33"/>
    </row>
    <row r="85" spans="1:31" ht="28.5" customHeight="1" thickBot="1">
      <c r="A85" s="31" t="s">
        <v>169</v>
      </c>
      <c r="B85" s="31" t="s">
        <v>177</v>
      </c>
      <c r="C85" s="37" t="s">
        <v>71</v>
      </c>
      <c r="D85" s="33">
        <f t="shared" ref="D85" si="38">SUM(E85,H85,I85)</f>
        <v>144</v>
      </c>
      <c r="E85" s="33">
        <f t="shared" si="37"/>
        <v>0</v>
      </c>
      <c r="F85" s="33"/>
      <c r="G85" s="33"/>
      <c r="H85" s="33">
        <v>144</v>
      </c>
      <c r="I85" s="114">
        <f t="shared" si="14"/>
        <v>0</v>
      </c>
      <c r="J85" s="100"/>
      <c r="K85" s="35"/>
      <c r="L85" s="85"/>
      <c r="M85" s="33"/>
      <c r="N85" s="33"/>
      <c r="O85" s="33"/>
      <c r="P85" s="33"/>
      <c r="Q85" s="33"/>
      <c r="R85" s="33"/>
      <c r="S85" s="33"/>
      <c r="T85" s="33"/>
      <c r="U85" s="33"/>
      <c r="V85" s="118"/>
      <c r="W85" s="118"/>
      <c r="X85" s="118"/>
      <c r="Y85" s="33"/>
      <c r="Z85" s="33"/>
      <c r="AA85" s="33"/>
      <c r="AB85" s="33"/>
      <c r="AC85" s="33"/>
      <c r="AD85" s="33"/>
    </row>
    <row r="86" spans="1:31" ht="36" customHeight="1" thickBot="1">
      <c r="A86" s="50"/>
      <c r="B86" s="50" t="s">
        <v>170</v>
      </c>
      <c r="C86" s="50"/>
      <c r="D86" s="69">
        <v>144</v>
      </c>
      <c r="E86" s="69">
        <f t="shared" si="37"/>
        <v>0</v>
      </c>
      <c r="F86" s="69"/>
      <c r="G86" s="69"/>
      <c r="H86" s="69"/>
      <c r="I86" s="114">
        <f t="shared" si="14"/>
        <v>0</v>
      </c>
      <c r="J86" s="103"/>
      <c r="K86" s="104"/>
      <c r="L86" s="89"/>
      <c r="M86" s="69"/>
      <c r="N86" s="69"/>
      <c r="O86" s="69"/>
      <c r="P86" s="69"/>
      <c r="Q86" s="69"/>
      <c r="R86" s="69"/>
      <c r="S86" s="69"/>
      <c r="T86" s="69"/>
      <c r="U86" s="69"/>
      <c r="V86" s="118"/>
      <c r="W86" s="118"/>
      <c r="X86" s="118"/>
      <c r="Y86" s="69"/>
      <c r="Z86" s="69"/>
      <c r="AA86" s="69"/>
      <c r="AB86" s="69"/>
      <c r="AC86" s="69"/>
      <c r="AD86" s="69"/>
    </row>
    <row r="87" spans="1:31" ht="31.5" customHeight="1" thickBot="1">
      <c r="A87" s="50"/>
      <c r="B87" s="50" t="s">
        <v>171</v>
      </c>
      <c r="C87" s="50"/>
      <c r="D87" s="69">
        <v>252</v>
      </c>
      <c r="E87" s="69">
        <f t="shared" si="37"/>
        <v>0</v>
      </c>
      <c r="F87" s="69"/>
      <c r="G87" s="69"/>
      <c r="H87" s="69"/>
      <c r="I87" s="114">
        <f t="shared" si="14"/>
        <v>0</v>
      </c>
      <c r="J87" s="103"/>
      <c r="K87" s="104"/>
      <c r="L87" s="89"/>
      <c r="M87" s="69"/>
      <c r="N87" s="69"/>
      <c r="O87" s="69"/>
      <c r="P87" s="69"/>
      <c r="Q87" s="69"/>
      <c r="R87" s="69"/>
      <c r="S87" s="69"/>
      <c r="T87" s="69"/>
      <c r="U87" s="69"/>
      <c r="V87" s="118"/>
      <c r="W87" s="118"/>
      <c r="X87" s="118"/>
      <c r="Y87" s="69"/>
      <c r="Z87" s="69"/>
      <c r="AA87" s="69"/>
      <c r="AB87" s="69"/>
      <c r="AC87" s="69"/>
      <c r="AD87" s="69"/>
    </row>
    <row r="88" spans="1:31" ht="60" customHeight="1" thickBot="1">
      <c r="A88" s="56" t="s">
        <v>172</v>
      </c>
      <c r="B88" s="160" t="s">
        <v>173</v>
      </c>
      <c r="C88" s="50"/>
      <c r="D88" s="69">
        <v>216</v>
      </c>
      <c r="E88" s="69">
        <v>216</v>
      </c>
      <c r="F88" s="50"/>
      <c r="G88" s="50"/>
      <c r="H88" s="50"/>
      <c r="I88" s="114">
        <f t="shared" si="14"/>
        <v>0</v>
      </c>
      <c r="J88" s="105"/>
      <c r="K88" s="106"/>
      <c r="L88" s="90"/>
      <c r="M88" s="50"/>
      <c r="N88" s="50"/>
      <c r="O88" s="50"/>
      <c r="P88" s="50"/>
      <c r="Q88" s="50"/>
      <c r="R88" s="50"/>
      <c r="S88" s="50"/>
      <c r="T88" s="50"/>
      <c r="U88" s="50"/>
      <c r="V88" s="123"/>
      <c r="W88" s="123"/>
      <c r="X88" s="123"/>
      <c r="Y88" s="50"/>
      <c r="Z88" s="50"/>
      <c r="AA88" s="50"/>
      <c r="AB88" s="50"/>
      <c r="AC88" s="50"/>
      <c r="AD88" s="50"/>
    </row>
    <row r="89" spans="1:31" ht="31.5" customHeight="1" thickBot="1">
      <c r="A89" s="208" t="s">
        <v>174</v>
      </c>
      <c r="B89" s="209"/>
      <c r="C89" s="31"/>
      <c r="D89" s="33">
        <f>SUM(D13,D33,D40,D44,D60,D86,D87,D88)</f>
        <v>5940</v>
      </c>
      <c r="E89" s="33">
        <f t="shared" ref="E89:O89" si="39">SUM(E13,E33,E40,E44,E60,E86,E902+E88)</f>
        <v>4455</v>
      </c>
      <c r="F89" s="33">
        <f t="shared" si="39"/>
        <v>1929</v>
      </c>
      <c r="G89" s="33">
        <f t="shared" si="39"/>
        <v>120</v>
      </c>
      <c r="H89" s="33">
        <f t="shared" si="39"/>
        <v>864</v>
      </c>
      <c r="I89" s="133">
        <f t="shared" si="39"/>
        <v>225</v>
      </c>
      <c r="J89" s="116">
        <f t="shared" si="39"/>
        <v>576</v>
      </c>
      <c r="K89" s="33">
        <f t="shared" si="39"/>
        <v>576</v>
      </c>
      <c r="L89" s="33">
        <f t="shared" si="39"/>
        <v>0</v>
      </c>
      <c r="M89" s="116">
        <f t="shared" si="39"/>
        <v>828</v>
      </c>
      <c r="N89" s="33">
        <f t="shared" si="39"/>
        <v>828</v>
      </c>
      <c r="O89" s="33">
        <f t="shared" si="39"/>
        <v>0</v>
      </c>
      <c r="P89" s="116">
        <f>SUM(P60,P44,P40,P33,P13)</f>
        <v>576</v>
      </c>
      <c r="Q89" s="33">
        <f t="shared" ref="Q89:AD89" si="40">SUM(Q13,Q33,Q40,Q44,Q60,Q86,Q902+Q88)</f>
        <v>537</v>
      </c>
      <c r="R89" s="33">
        <f t="shared" si="40"/>
        <v>39</v>
      </c>
      <c r="S89" s="116">
        <f t="shared" si="40"/>
        <v>756</v>
      </c>
      <c r="T89" s="33">
        <f t="shared" si="40"/>
        <v>722</v>
      </c>
      <c r="U89" s="33">
        <f t="shared" si="40"/>
        <v>34</v>
      </c>
      <c r="V89" s="119">
        <f>SUM(V60,V44,V40,V33)</f>
        <v>576</v>
      </c>
      <c r="W89" s="118">
        <f t="shared" si="40"/>
        <v>531</v>
      </c>
      <c r="X89" s="118">
        <f t="shared" si="40"/>
        <v>45</v>
      </c>
      <c r="Y89" s="116">
        <f t="shared" si="40"/>
        <v>504</v>
      </c>
      <c r="Z89" s="33">
        <f t="shared" si="40"/>
        <v>465</v>
      </c>
      <c r="AA89" s="33">
        <f t="shared" si="40"/>
        <v>39</v>
      </c>
      <c r="AB89" s="116">
        <f t="shared" si="40"/>
        <v>648</v>
      </c>
      <c r="AC89" s="33">
        <f t="shared" si="40"/>
        <v>580</v>
      </c>
      <c r="AD89" s="33">
        <f t="shared" si="40"/>
        <v>68</v>
      </c>
      <c r="AE89" s="71"/>
    </row>
    <row r="90" spans="1:31" ht="45.75" thickBot="1">
      <c r="A90" s="163" t="s">
        <v>194</v>
      </c>
      <c r="B90" s="164"/>
      <c r="C90" s="164"/>
      <c r="D90" s="164"/>
      <c r="E90" s="164"/>
      <c r="F90" s="164"/>
      <c r="G90" s="164"/>
      <c r="H90" s="165"/>
      <c r="I90" s="148" t="s">
        <v>196</v>
      </c>
      <c r="J90" s="149">
        <v>576</v>
      </c>
      <c r="K90" s="150"/>
      <c r="L90" s="151"/>
      <c r="M90" s="152">
        <v>828</v>
      </c>
      <c r="N90" s="152"/>
      <c r="O90" s="152"/>
      <c r="P90" s="152">
        <v>576</v>
      </c>
      <c r="Q90" s="152"/>
      <c r="R90" s="152"/>
      <c r="S90" s="152">
        <v>756</v>
      </c>
      <c r="T90" s="152"/>
      <c r="U90" s="152"/>
      <c r="V90" s="153">
        <v>576</v>
      </c>
      <c r="W90" s="153"/>
      <c r="X90" s="153"/>
      <c r="Y90" s="152">
        <v>504</v>
      </c>
      <c r="Z90" s="152"/>
      <c r="AA90" s="152"/>
      <c r="AB90" s="152">
        <v>648</v>
      </c>
      <c r="AC90" s="152"/>
      <c r="AD90" s="152"/>
    </row>
    <row r="91" spans="1:31" s="144" customFormat="1" ht="80.25" customHeight="1" thickBot="1">
      <c r="A91" s="166" t="s">
        <v>195</v>
      </c>
      <c r="B91" s="167"/>
      <c r="C91" s="167"/>
      <c r="D91" s="167"/>
      <c r="E91" s="167"/>
      <c r="F91" s="167"/>
      <c r="G91" s="167"/>
      <c r="H91" s="168"/>
      <c r="I91" s="148" t="s">
        <v>197</v>
      </c>
      <c r="J91" s="149">
        <v>0</v>
      </c>
      <c r="K91" s="150"/>
      <c r="L91" s="151"/>
      <c r="M91" s="152">
        <v>0</v>
      </c>
      <c r="N91" s="152"/>
      <c r="O91" s="152"/>
      <c r="P91" s="152"/>
      <c r="Q91" s="152"/>
      <c r="R91" s="152"/>
      <c r="S91" s="152">
        <v>72</v>
      </c>
      <c r="T91" s="152"/>
      <c r="U91" s="152"/>
      <c r="V91" s="153"/>
      <c r="W91" s="153"/>
      <c r="X91" s="153"/>
      <c r="Y91" s="152">
        <v>144</v>
      </c>
      <c r="Z91" s="152"/>
      <c r="AA91" s="152"/>
      <c r="AB91" s="152"/>
      <c r="AC91" s="152"/>
      <c r="AD91" s="152"/>
    </row>
    <row r="92" spans="1:31" ht="63.75" customHeight="1" thickBot="1">
      <c r="A92" s="169"/>
      <c r="B92" s="169"/>
      <c r="C92" s="169"/>
      <c r="D92" s="169"/>
      <c r="E92" s="169"/>
      <c r="F92" s="169"/>
      <c r="G92" s="169"/>
      <c r="H92" s="170"/>
      <c r="I92" s="154" t="s">
        <v>198</v>
      </c>
      <c r="J92" s="149">
        <v>0</v>
      </c>
      <c r="K92" s="150"/>
      <c r="L92" s="151"/>
      <c r="M92" s="152">
        <v>0</v>
      </c>
      <c r="N92" s="152"/>
      <c r="O92" s="152"/>
      <c r="P92" s="152"/>
      <c r="Q92" s="152"/>
      <c r="R92" s="152"/>
      <c r="S92" s="152"/>
      <c r="T92" s="152"/>
      <c r="U92" s="152"/>
      <c r="V92" s="153"/>
      <c r="W92" s="153"/>
      <c r="X92" s="153"/>
      <c r="Y92" s="152">
        <v>216</v>
      </c>
      <c r="Z92" s="152"/>
      <c r="AA92" s="152"/>
      <c r="AB92" s="152">
        <v>432</v>
      </c>
      <c r="AC92" s="152"/>
      <c r="AD92" s="152"/>
    </row>
    <row r="93" spans="1:31" ht="31.5" customHeight="1" thickBot="1">
      <c r="A93" s="171"/>
      <c r="B93" s="171"/>
      <c r="C93" s="171"/>
      <c r="D93" s="171"/>
      <c r="E93" s="171"/>
      <c r="F93" s="171"/>
      <c r="G93" s="171"/>
      <c r="H93" s="172"/>
      <c r="I93" s="154" t="s">
        <v>199</v>
      </c>
      <c r="J93" s="149">
        <v>3</v>
      </c>
      <c r="K93" s="150"/>
      <c r="L93" s="151"/>
      <c r="M93" s="152">
        <v>5</v>
      </c>
      <c r="N93" s="152"/>
      <c r="O93" s="152"/>
      <c r="P93" s="152">
        <v>3</v>
      </c>
      <c r="Q93" s="152"/>
      <c r="R93" s="152"/>
      <c r="S93" s="152">
        <v>3</v>
      </c>
      <c r="T93" s="152"/>
      <c r="U93" s="152"/>
      <c r="V93" s="153">
        <v>2</v>
      </c>
      <c r="W93" s="153"/>
      <c r="X93" s="153"/>
      <c r="Y93" s="152">
        <v>3</v>
      </c>
      <c r="Z93" s="152"/>
      <c r="AA93" s="152"/>
      <c r="AB93" s="152">
        <v>4</v>
      </c>
      <c r="AC93" s="152"/>
      <c r="AD93" s="152"/>
    </row>
    <row r="94" spans="1:31" ht="30.75" thickBot="1">
      <c r="A94" s="173"/>
      <c r="B94" s="173"/>
      <c r="C94" s="173"/>
      <c r="D94" s="173"/>
      <c r="E94" s="173"/>
      <c r="F94" s="173"/>
      <c r="G94" s="173"/>
      <c r="H94" s="174"/>
      <c r="I94" s="155" t="s">
        <v>202</v>
      </c>
      <c r="J94" s="156">
        <v>3</v>
      </c>
      <c r="K94" s="157"/>
      <c r="L94" s="151"/>
      <c r="M94" s="152">
        <v>7</v>
      </c>
      <c r="N94" s="152"/>
      <c r="O94" s="152"/>
      <c r="P94" s="152">
        <v>4</v>
      </c>
      <c r="Q94" s="152"/>
      <c r="R94" s="152"/>
      <c r="S94" s="152">
        <v>6</v>
      </c>
      <c r="T94" s="152"/>
      <c r="U94" s="152"/>
      <c r="V94" s="153">
        <v>3</v>
      </c>
      <c r="W94" s="153"/>
      <c r="X94" s="153"/>
      <c r="Y94" s="152">
        <v>7</v>
      </c>
      <c r="Z94" s="152"/>
      <c r="AA94" s="152"/>
      <c r="AB94" s="152">
        <v>8</v>
      </c>
      <c r="AC94" s="152"/>
      <c r="AD94" s="152"/>
    </row>
  </sheetData>
  <mergeCells count="73">
    <mergeCell ref="C51:C52"/>
    <mergeCell ref="A89:B89"/>
    <mergeCell ref="C15:C16"/>
    <mergeCell ref="D83:D84"/>
    <mergeCell ref="C28:C29"/>
    <mergeCell ref="D28:D29"/>
    <mergeCell ref="A28:A29"/>
    <mergeCell ref="C71:C72"/>
    <mergeCell ref="C83:C84"/>
    <mergeCell ref="A1:AD1"/>
    <mergeCell ref="A2:AD2"/>
    <mergeCell ref="E6:G6"/>
    <mergeCell ref="F7:G8"/>
    <mergeCell ref="D4:I4"/>
    <mergeCell ref="E5:H5"/>
    <mergeCell ref="J4:AD4"/>
    <mergeCell ref="J7:L7"/>
    <mergeCell ref="J8:L10"/>
    <mergeCell ref="J5:O6"/>
    <mergeCell ref="M7:O7"/>
    <mergeCell ref="M8:O10"/>
    <mergeCell ref="P7:R7"/>
    <mergeCell ref="P8:R10"/>
    <mergeCell ref="P5:U6"/>
    <mergeCell ref="S7:U7"/>
    <mergeCell ref="AB5:AD6"/>
    <mergeCell ref="AB7:AD7"/>
    <mergeCell ref="AB8:AD10"/>
    <mergeCell ref="F9:F11"/>
    <mergeCell ref="G9:G11"/>
    <mergeCell ref="H6:H11"/>
    <mergeCell ref="I5:I11"/>
    <mergeCell ref="S8:U10"/>
    <mergeCell ref="V7:X7"/>
    <mergeCell ref="V8:X10"/>
    <mergeCell ref="V5:AA6"/>
    <mergeCell ref="Y7:AA7"/>
    <mergeCell ref="Y8:AA10"/>
    <mergeCell ref="J28:J29"/>
    <mergeCell ref="K28:K29"/>
    <mergeCell ref="L28:L29"/>
    <mergeCell ref="A4:A11"/>
    <mergeCell ref="B4:B11"/>
    <mergeCell ref="C4:C11"/>
    <mergeCell ref="D5:D11"/>
    <mergeCell ref="E7:E11"/>
    <mergeCell ref="G28:G29"/>
    <mergeCell ref="H28:H29"/>
    <mergeCell ref="I28:I29"/>
    <mergeCell ref="E28:E29"/>
    <mergeCell ref="F28:F29"/>
    <mergeCell ref="P28:P29"/>
    <mergeCell ref="Q28:Q29"/>
    <mergeCell ref="R28:R29"/>
    <mergeCell ref="S28:S29"/>
    <mergeCell ref="M28:M29"/>
    <mergeCell ref="N28:N29"/>
    <mergeCell ref="A90:H90"/>
    <mergeCell ref="A91:H91"/>
    <mergeCell ref="A92:H94"/>
    <mergeCell ref="AD28:AD29"/>
    <mergeCell ref="B28:B29"/>
    <mergeCell ref="Y28:Y29"/>
    <mergeCell ref="Z28:Z29"/>
    <mergeCell ref="AA28:AA29"/>
    <mergeCell ref="AB28:AB29"/>
    <mergeCell ref="AC28:AC29"/>
    <mergeCell ref="T28:T29"/>
    <mergeCell ref="U28:U29"/>
    <mergeCell ref="V28:V29"/>
    <mergeCell ref="W28:W29"/>
    <mergeCell ref="X28:X29"/>
    <mergeCell ref="O28:O29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лаборатории</dc:creator>
  <cp:lastModifiedBy>sbdubinina</cp:lastModifiedBy>
  <cp:lastPrinted>2018-08-03T08:40:15Z</cp:lastPrinted>
  <dcterms:created xsi:type="dcterms:W3CDTF">2018-06-10T14:26:33Z</dcterms:created>
  <dcterms:modified xsi:type="dcterms:W3CDTF">2018-12-06T06:38:02Z</dcterms:modified>
</cp:coreProperties>
</file>